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6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<sst xmlns="http://schemas.openxmlformats.org/spreadsheetml/2006/main" count="142" uniqueCount="99">
  <si>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 xml:space="preserve">PAŃSTWOWA WYŻSZA  </t>
  </si>
  <si>
    <t>PLAN STUDIÓW</t>
  </si>
  <si>
    <t>SZKOŁA ZAWODOWA w ELBLĄGU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</si>
  <si>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</si>
  <si>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</si>
  <si>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</si>
  <si>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</si>
  <si>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</si>
  <si>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</si>
  <si>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</si>
  <si>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</si>
  <si>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</si>
  <si>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</si>
  <si>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</si>
  <si>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</si>
  <si>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</si>
  <si>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</si>
  <si>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</si>
  <si>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B</t>
  </si>
  <si>
    <t>Teoretyczne podstawy wychowania</t>
  </si>
  <si>
    <t>Technologia informacyjna</t>
  </si>
  <si>
    <t>Język obcy</t>
  </si>
  <si>
    <t>Wychowanie fizyczne</t>
  </si>
  <si>
    <t>E</t>
  </si>
  <si>
    <t>Godzin tygodniowo</t>
  </si>
  <si>
    <t>ECTS</t>
  </si>
  <si>
    <t>l/p</t>
  </si>
  <si>
    <t>l/pE</t>
  </si>
  <si>
    <t>PRZEDMIOTY KSZTAŁCENIA OGÓLNEGO</t>
  </si>
  <si>
    <t>Wstęp do filozofii</t>
  </si>
  <si>
    <t>C</t>
  </si>
  <si>
    <t>Seminarium i praca dyplomowa</t>
  </si>
  <si>
    <t>PRZEDMIOTY KIERUNKOWE</t>
  </si>
  <si>
    <t>Metodyka pracy opiekuńczo-wychowawczej</t>
  </si>
  <si>
    <t>Diagnoza pedagogiczna</t>
  </si>
  <si>
    <t>Pedagogika rodziny</t>
  </si>
  <si>
    <t>Warsztaty plastyczno-techniczne</t>
  </si>
  <si>
    <t>Pedagogika opiekuńczo-wychowawcza</t>
  </si>
  <si>
    <t>Metodyka pracy pedagoga szkolnego</t>
  </si>
  <si>
    <t>Pedagogika społeczna</t>
  </si>
  <si>
    <t>Komunikacja interpersonalna</t>
  </si>
  <si>
    <t xml:space="preserve">Psychologia rozwoju człowieka </t>
  </si>
  <si>
    <t>profil praktyczny</t>
  </si>
  <si>
    <t xml:space="preserve"> Wybrane zagadnienia prawa rodzinnego, opiekuńczego i nieletnich</t>
  </si>
  <si>
    <t>studia  stacjonarne</t>
  </si>
  <si>
    <t>Przedmiot tech. do wyboru 1</t>
  </si>
  <si>
    <t>Przedmiot tech. do wyboru 2</t>
  </si>
  <si>
    <t>Instytut Pedagogiczno-Językowy</t>
  </si>
  <si>
    <t>Zatwierdzony przez Senat PWSZ w Elblągu</t>
  </si>
  <si>
    <t>Kultura społeczna i zawodowa</t>
  </si>
  <si>
    <t>Podstawy dydaktyki</t>
  </si>
  <si>
    <t>Elementy pedagogiki specjalnej</t>
  </si>
  <si>
    <t>Emisja głosu</t>
  </si>
  <si>
    <t>Bezpieczeństwo i ergonomia</t>
  </si>
  <si>
    <t>Metody badań pedagogicznych</t>
  </si>
  <si>
    <t>Elementy psychologii klinicznej i psychopatologii</t>
  </si>
  <si>
    <t>Wczesne wspomaganie rozwoju dziecka</t>
  </si>
  <si>
    <t>Elementy integracji sensorycznej</t>
  </si>
  <si>
    <t>D</t>
  </si>
  <si>
    <t>PRZEDMIOTY SPCJALNOŚCIOWE Z TERAPII PEDAGOGICZNEJ</t>
  </si>
  <si>
    <t>Praca z dzieckiem o specjalnych potrzebach</t>
  </si>
  <si>
    <t>Podstawy teoretyczne terapii pedagogicznej</t>
  </si>
  <si>
    <t>Diagnoza w terapii pedagogicznej</t>
  </si>
  <si>
    <t>Metodyka zajęć kk dla dzieci ze specyficznymi trudnościami w uczeniu się</t>
  </si>
  <si>
    <t>Metodyka zajęć kk i wyrównawczych dla młodzieży ze specyficznymi trudnościami w uczeniu się</t>
  </si>
  <si>
    <t>Metodyka zajęć kk dla dzieci z zaburzeniami w zachowaniu</t>
  </si>
  <si>
    <t>Elementy metodyki wczesnej edukacji</t>
  </si>
  <si>
    <t>Przedmiot fakultatywny 1</t>
  </si>
  <si>
    <t>Przedmiot fakultatywny 2</t>
  </si>
  <si>
    <t>Przedmiot fakultatywny 3</t>
  </si>
  <si>
    <t>Przedmiot fakultatywny 4</t>
  </si>
  <si>
    <t>Elementy gerontologii i metodyka pracy z osobami starszymi</t>
  </si>
  <si>
    <t>Warsztaty muzyczno-ruchowe</t>
  </si>
  <si>
    <t>F</t>
  </si>
  <si>
    <t>G</t>
  </si>
  <si>
    <t>RAZEM    A-G</t>
  </si>
  <si>
    <t>w zakresie: pedagogika opiekuńczo-wychowawcza z terapią pedagogiczną</t>
  </si>
  <si>
    <t xml:space="preserve">       kierunek: PEDAGOGIKA </t>
  </si>
  <si>
    <t>PRZEDMIOTY SPECJALNOŚCIOWE Z PEDAGOGIKI OPIEKUŃCZO-WYCHOWAWCZEJ</t>
  </si>
  <si>
    <t>PRAKTYKA ZAWODOWA Z PEDAGOGIKI OPIEKUŃCZO-WYCHOWAWCZEJ</t>
  </si>
  <si>
    <t>PRAKTYKA ZAWODOWA Z TERAPII PEDAGOGICZNEJ</t>
  </si>
  <si>
    <t>PRZEDMIOTY FAKULTATYWNE</t>
  </si>
  <si>
    <t>Programy komputerowe w terapii pedagogicznej</t>
  </si>
  <si>
    <t>Pierwsza pomoc przedmedyczna</t>
  </si>
  <si>
    <t>Psychologia dla nauczycieli</t>
  </si>
  <si>
    <t>Warsztat umiejętności interpersonalnych</t>
  </si>
  <si>
    <t>Podstawy pedagogiki i edukacji</t>
  </si>
  <si>
    <t>Szkoła i nauczyciel</t>
  </si>
  <si>
    <t>Pedagogika zabawy  i metodyka organizacji czasu wolnego</t>
  </si>
  <si>
    <t>Warsztaty umiejętności opiekuńczo-wychowawczych</t>
  </si>
  <si>
    <t xml:space="preserve">Przygotowanie i ewaluacja praktyki zawodowej </t>
  </si>
  <si>
    <t xml:space="preserve"> Zmiany: </t>
  </si>
  <si>
    <t>Ocenianie, diagnostyka edukacyjna i ewaluacja oświatowa w pracy dydaktycznej nauczyciela</t>
  </si>
  <si>
    <t>Wybrane metody terapii pedagogicznej</t>
  </si>
  <si>
    <t>obowiązuje studentów rekrut. od r. ak. 2021/2022</t>
  </si>
  <si>
    <t xml:space="preserve"> Obowiązuje od: 1.10.2021</t>
  </si>
  <si>
    <t>w dniu: 31 sierpnia 2021</t>
  </si>
  <si>
    <t>Podstawy psychologii</t>
  </si>
  <si>
    <t>Socjologia edukacji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</si>
</sst>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8"/>
      <name val="Arial CE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Arial Narrow"/>
      <family val="2"/>
    </font>
    <font>
      <b/>
      <sz val="12"/>
      <color indexed="53"/>
      <name val="Arial CE"/>
      <family val="2"/>
    </font>
    <font>
      <b/>
      <sz val="12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9" tint="-0.24997000396251678"/>
      <name val="Arial CE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theme="1"/>
      <name val="Arial Narrow"/>
      <family val="2"/>
    </font>
    <font>
      <b/>
      <sz val="12"/>
      <color theme="9" tint="-0.24997000396251678"/>
      <name val="Arial CE"/>
      <family val="2"/>
    </font>
    <font>
      <b/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37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37" xfId="0" applyFont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45" xfId="0" applyFont="1" applyBorder="1" applyAlignment="1">
      <alignment/>
    </xf>
    <xf numFmtId="0" fontId="1" fillId="0" borderId="33" xfId="0" applyFont="1" applyBorder="1" applyAlignment="1">
      <alignment/>
    </xf>
    <xf numFmtId="0" fontId="9" fillId="0" borderId="3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4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43" xfId="0" applyFont="1" applyBorder="1" applyAlignment="1">
      <alignment horizontal="left" wrapTex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Continuous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" fillId="0" borderId="63" xfId="0" applyFont="1" applyFill="1" applyBorder="1" applyAlignment="1">
      <alignment horizontal="center"/>
    </xf>
    <xf numFmtId="0" fontId="5" fillId="0" borderId="63" xfId="0" applyFont="1" applyFill="1" applyBorder="1" applyAlignment="1" quotePrefix="1">
      <alignment horizontal="left"/>
    </xf>
    <xf numFmtId="0" fontId="9" fillId="33" borderId="6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9" fillId="0" borderId="33" xfId="0" applyFont="1" applyFill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67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68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34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72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 wrapText="1"/>
    </xf>
    <xf numFmtId="0" fontId="1" fillId="35" borderId="0" xfId="0" applyFont="1" applyFill="1" applyAlignment="1">
      <alignment/>
    </xf>
    <xf numFmtId="0" fontId="8" fillId="36" borderId="42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9" fillId="35" borderId="22" xfId="0" applyFont="1" applyFill="1" applyBorder="1" applyAlignment="1">
      <alignment horizontal="left"/>
    </xf>
    <xf numFmtId="0" fontId="9" fillId="35" borderId="6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7" borderId="18" xfId="0" applyFont="1" applyFill="1" applyBorder="1" applyAlignment="1">
      <alignment horizontal="center"/>
    </xf>
    <xf numFmtId="0" fontId="59" fillId="36" borderId="21" xfId="0" applyFont="1" applyFill="1" applyBorder="1" applyAlignment="1">
      <alignment horizontal="center"/>
    </xf>
    <xf numFmtId="0" fontId="59" fillId="36" borderId="19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5" fillId="36" borderId="63" xfId="0" applyFont="1" applyFill="1" applyBorder="1" applyAlignment="1">
      <alignment horizontal="center"/>
    </xf>
    <xf numFmtId="0" fontId="5" fillId="36" borderId="73" xfId="0" applyFont="1" applyFill="1" applyBorder="1" applyAlignment="1">
      <alignment horizontal="center"/>
    </xf>
    <xf numFmtId="0" fontId="5" fillId="36" borderId="7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60" fillId="36" borderId="5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/>
    </xf>
    <xf numFmtId="0" fontId="61" fillId="36" borderId="21" xfId="0" applyFont="1" applyFill="1" applyBorder="1" applyAlignment="1">
      <alignment horizontal="center"/>
    </xf>
    <xf numFmtId="0" fontId="61" fillId="36" borderId="18" xfId="0" applyFont="1" applyFill="1" applyBorder="1" applyAlignment="1">
      <alignment horizontal="center"/>
    </xf>
    <xf numFmtId="0" fontId="61" fillId="36" borderId="19" xfId="0" applyFont="1" applyFill="1" applyBorder="1" applyAlignment="1">
      <alignment horizontal="center"/>
    </xf>
    <xf numFmtId="0" fontId="62" fillId="36" borderId="18" xfId="0" applyFont="1" applyFill="1" applyBorder="1" applyAlignment="1">
      <alignment horizontal="center"/>
    </xf>
    <xf numFmtId="0" fontId="12" fillId="10" borderId="75" xfId="0" applyFont="1" applyFill="1" applyBorder="1" applyAlignment="1">
      <alignment horizontal="center" textRotation="90"/>
    </xf>
    <xf numFmtId="0" fontId="12" fillId="10" borderId="55" xfId="0" applyFont="1" applyFill="1" applyBorder="1" applyAlignment="1">
      <alignment horizontal="center" textRotation="90"/>
    </xf>
    <xf numFmtId="0" fontId="5" fillId="10" borderId="74" xfId="0" applyFont="1" applyFill="1" applyBorder="1" applyAlignment="1">
      <alignment horizontal="center"/>
    </xf>
    <xf numFmtId="0" fontId="5" fillId="10" borderId="73" xfId="0" applyFont="1" applyFill="1" applyBorder="1" applyAlignment="1">
      <alignment horizontal="center"/>
    </xf>
    <xf numFmtId="0" fontId="1" fillId="10" borderId="76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10" borderId="77" xfId="0" applyFont="1" applyFill="1" applyBorder="1" applyAlignment="1">
      <alignment horizontal="center"/>
    </xf>
    <xf numFmtId="0" fontId="5" fillId="10" borderId="78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4" borderId="7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10" borderId="7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5" fillId="35" borderId="63" xfId="0" applyFont="1" applyFill="1" applyBorder="1" applyAlignment="1">
      <alignment horizontal="center"/>
    </xf>
    <xf numFmtId="0" fontId="5" fillId="37" borderId="63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3" xfId="0" applyFont="1" applyFill="1" applyBorder="1" applyAlignment="1" quotePrefix="1">
      <alignment horizontal="left"/>
    </xf>
    <xf numFmtId="0" fontId="5" fillId="10" borderId="73" xfId="0" applyFont="1" applyFill="1" applyBorder="1" applyAlignment="1">
      <alignment horizontal="center"/>
    </xf>
    <xf numFmtId="0" fontId="63" fillId="36" borderId="63" xfId="0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5" fillId="10" borderId="7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36" borderId="63" xfId="0" applyFont="1" applyFill="1" applyBorder="1" applyAlignment="1">
      <alignment horizontal="center"/>
    </xf>
    <xf numFmtId="0" fontId="5" fillId="36" borderId="74" xfId="0" applyFont="1" applyFill="1" applyBorder="1" applyAlignment="1">
      <alignment horizontal="center"/>
    </xf>
    <xf numFmtId="0" fontId="5" fillId="36" borderId="73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10" borderId="63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8" fillId="37" borderId="59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horizontal="center"/>
    </xf>
    <xf numFmtId="0" fontId="8" fillId="37" borderId="42" xfId="0" applyFont="1" applyFill="1" applyBorder="1" applyAlignment="1">
      <alignment horizontal="center"/>
    </xf>
    <xf numFmtId="0" fontId="8" fillId="37" borderId="59" xfId="0" applyFont="1" applyFill="1" applyBorder="1" applyAlignment="1">
      <alignment horizontal="center"/>
    </xf>
    <xf numFmtId="0" fontId="11" fillId="37" borderId="70" xfId="0" applyFont="1" applyFill="1" applyBorder="1" applyAlignment="1">
      <alignment horizontal="left"/>
    </xf>
    <xf numFmtId="0" fontId="11" fillId="37" borderId="63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left"/>
    </xf>
    <xf numFmtId="0" fontId="11" fillId="37" borderId="18" xfId="0" applyFont="1" applyFill="1" applyBorder="1" applyAlignment="1">
      <alignment horizontal="left"/>
    </xf>
    <xf numFmtId="0" fontId="11" fillId="37" borderId="22" xfId="0" applyFont="1" applyFill="1" applyBorder="1" applyAlignment="1">
      <alignment horizontal="left"/>
    </xf>
    <xf numFmtId="0" fontId="11" fillId="37" borderId="22" xfId="0" applyFont="1" applyFill="1" applyBorder="1" applyAlignment="1">
      <alignment horizontal="left" wrapText="1"/>
    </xf>
    <xf numFmtId="0" fontId="11" fillId="37" borderId="21" xfId="0" applyFont="1" applyFill="1" applyBorder="1" applyAlignment="1">
      <alignment horizontal="left" wrapText="1"/>
    </xf>
    <xf numFmtId="0" fontId="1" fillId="37" borderId="69" xfId="0" applyFont="1" applyFill="1" applyBorder="1" applyAlignment="1">
      <alignment horizontal="center"/>
    </xf>
    <xf numFmtId="0" fontId="11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0" fontId="64" fillId="36" borderId="22" xfId="0" applyFont="1" applyFill="1" applyBorder="1" applyAlignment="1">
      <alignment horizontal="left" wrapText="1"/>
    </xf>
    <xf numFmtId="0" fontId="9" fillId="36" borderId="22" xfId="0" applyFont="1" applyFill="1" applyBorder="1" applyAlignment="1">
      <alignment horizontal="left" wrapText="1"/>
    </xf>
    <xf numFmtId="0" fontId="1" fillId="10" borderId="78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10" borderId="73" xfId="0" applyFont="1" applyFill="1" applyBorder="1" applyAlignment="1">
      <alignment horizontal="center"/>
    </xf>
    <xf numFmtId="0" fontId="5" fillId="37" borderId="70" xfId="0" applyFont="1" applyFill="1" applyBorder="1" applyAlignment="1">
      <alignment horizontal="center"/>
    </xf>
    <xf numFmtId="0" fontId="11" fillId="37" borderId="70" xfId="0" applyFont="1" applyFill="1" applyBorder="1" applyAlignment="1">
      <alignment horizontal="left" wrapText="1"/>
    </xf>
    <xf numFmtId="0" fontId="11" fillId="37" borderId="70" xfId="0" applyFont="1" applyFill="1" applyBorder="1" applyAlignment="1">
      <alignment horizontal="left" wrapText="1"/>
    </xf>
    <xf numFmtId="0" fontId="1" fillId="37" borderId="63" xfId="0" applyFont="1" applyFill="1" applyBorder="1" applyAlignment="1">
      <alignment horizontal="center"/>
    </xf>
    <xf numFmtId="0" fontId="5" fillId="38" borderId="63" xfId="0" applyFont="1" applyFill="1" applyBorder="1" applyAlignment="1">
      <alignment horizontal="center"/>
    </xf>
    <xf numFmtId="0" fontId="61" fillId="38" borderId="18" xfId="0" applyFont="1" applyFill="1" applyBorder="1" applyAlignment="1">
      <alignment horizontal="center"/>
    </xf>
    <xf numFmtId="0" fontId="5" fillId="38" borderId="74" xfId="0" applyFont="1" applyFill="1" applyBorder="1" applyAlignment="1">
      <alignment horizontal="center"/>
    </xf>
    <xf numFmtId="0" fontId="2" fillId="10" borderId="74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5" fillId="0" borderId="83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 textRotation="90"/>
    </xf>
    <xf numFmtId="0" fontId="8" fillId="0" borderId="83" xfId="0" applyFont="1" applyBorder="1" applyAlignment="1">
      <alignment horizontal="center" textRotation="90"/>
    </xf>
    <xf numFmtId="0" fontId="8" fillId="0" borderId="84" xfId="0" applyFont="1" applyBorder="1" applyAlignment="1">
      <alignment horizontal="center" textRotation="90"/>
    </xf>
    <xf numFmtId="0" fontId="8" fillId="0" borderId="86" xfId="0" applyFont="1" applyBorder="1" applyAlignment="1">
      <alignment horizontal="center" textRotation="90"/>
    </xf>
    <xf numFmtId="0" fontId="0" fillId="13" borderId="52" xfId="0" applyFont="1" applyFill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5" fillId="13" borderId="70" xfId="0" applyFont="1" applyFill="1" applyBorder="1" applyAlignment="1">
      <alignment horizontal="center"/>
    </xf>
    <xf numFmtId="0" fontId="5" fillId="13" borderId="63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5" fillId="13" borderId="87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center"/>
    </xf>
    <xf numFmtId="0" fontId="1" fillId="13" borderId="63" xfId="0" applyFont="1" applyFill="1" applyBorder="1" applyAlignment="1">
      <alignment horizontal="center"/>
    </xf>
    <xf numFmtId="0" fontId="10" fillId="13" borderId="18" xfId="0" applyFont="1" applyFill="1" applyBorder="1" applyAlignment="1">
      <alignment horizontal="center"/>
    </xf>
    <xf numFmtId="0" fontId="63" fillId="13" borderId="63" xfId="0" applyFont="1" applyFill="1" applyBorder="1" applyAlignment="1">
      <alignment horizontal="center"/>
    </xf>
    <xf numFmtId="0" fontId="5" fillId="13" borderId="8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63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3"/>
  <sheetViews>
    <sheetView tabSelected="1" zoomScale="80" zoomScaleNormal="80" zoomScalePageLayoutView="0" workbookViewId="0" topLeftCell="A1">
      <selection activeCell="AR14" sqref="AR14"/>
    </sheetView>
  </sheetViews>
  <sheetFormatPr defaultColWidth="9.00390625" defaultRowHeight="12.75"/>
  <cols>
    <col min="1" max="1" width="4.25390625" style="103" customWidth="1"/>
    <col min="2" max="2" width="44.75390625" style="6" customWidth="1"/>
    <col min="3" max="3" width="6.875" style="84" customWidth="1"/>
    <col min="4" max="4" width="5.25390625" style="6" customWidth="1"/>
    <col min="5" max="5" width="11.375" style="6" customWidth="1"/>
    <col min="6" max="6" width="6.75390625" style="6" customWidth="1"/>
    <col min="7" max="7" width="6.375" style="6" customWidth="1"/>
    <col min="8" max="8" width="6.75390625" style="6" bestFit="1" customWidth="1"/>
    <col min="9" max="9" width="3.75390625" style="6" customWidth="1"/>
    <col min="10" max="10" width="5.625" style="6" customWidth="1"/>
    <col min="11" max="12" width="3.75390625" style="6" customWidth="1"/>
    <col min="13" max="14" width="6.00390625" style="6" customWidth="1"/>
    <col min="15" max="15" width="3.75390625" style="6" customWidth="1"/>
    <col min="16" max="16" width="6.00390625" style="6" customWidth="1"/>
    <col min="17" max="17" width="3.75390625" style="6" customWidth="1"/>
    <col min="18" max="18" width="6.00390625" style="6" customWidth="1"/>
    <col min="19" max="19" width="5.625" style="6" customWidth="1"/>
    <col min="20" max="20" width="3.75390625" style="6" customWidth="1"/>
    <col min="21" max="21" width="5.875" style="6" customWidth="1"/>
    <col min="22" max="22" width="3.75390625" style="6" customWidth="1"/>
    <col min="23" max="23" width="5.25390625" style="6" customWidth="1"/>
    <col min="24" max="24" width="5.125" style="6" customWidth="1"/>
    <col min="25" max="25" width="3.75390625" style="6" customWidth="1"/>
    <col min="26" max="26" width="5.625" style="6" customWidth="1"/>
    <col min="27" max="27" width="3.75390625" style="6" customWidth="1"/>
    <col min="28" max="28" width="5.625" style="6" customWidth="1"/>
    <col min="29" max="29" width="5.875" style="6" customWidth="1"/>
    <col min="30" max="30" width="5.25390625" style="6" customWidth="1"/>
    <col min="31" max="31" width="5.75390625" style="6" customWidth="1"/>
    <col min="32" max="32" width="3.75390625" style="6" customWidth="1"/>
    <col min="33" max="33" width="5.25390625" style="6" customWidth="1"/>
    <col min="34" max="37" width="3.75390625" style="6" customWidth="1"/>
    <col min="38" max="38" width="5.125" style="6" customWidth="1"/>
    <col min="39" max="16384" width="9.125" style="6" customWidth="1"/>
  </cols>
  <sheetData>
    <row r="1" spans="1:38" ht="35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7"/>
      <c r="E2" s="7"/>
      <c r="F2" s="8" t="s">
        <v>94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8" t="s">
        <v>77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9" ht="18">
      <c r="A3" s="103" t="s">
        <v>47</v>
      </c>
      <c r="B3" s="11"/>
      <c r="D3" s="4"/>
      <c r="E3" s="4"/>
      <c r="F3" s="7"/>
      <c r="G3" s="7"/>
      <c r="H3" s="3"/>
      <c r="I3" s="4"/>
      <c r="J3" s="10"/>
      <c r="L3" s="10"/>
      <c r="M3" s="9"/>
      <c r="N3" s="162" t="s">
        <v>76</v>
      </c>
      <c r="O3" s="10"/>
      <c r="Q3" s="10"/>
      <c r="R3" s="10"/>
      <c r="S3" s="8"/>
      <c r="T3" s="10"/>
      <c r="U3" s="9"/>
      <c r="V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20.25">
      <c r="A4" s="1"/>
      <c r="D4" s="4"/>
      <c r="E4" s="4"/>
      <c r="F4" s="7"/>
      <c r="G4" s="13" t="s">
        <v>44</v>
      </c>
      <c r="H4" s="3"/>
      <c r="I4" s="4"/>
      <c r="J4" s="10"/>
      <c r="K4" s="10"/>
      <c r="M4" s="9"/>
      <c r="N4" s="10"/>
      <c r="O4" s="163" t="s">
        <v>42</v>
      </c>
      <c r="P4" s="10"/>
      <c r="Q4" s="10"/>
      <c r="R4" s="10"/>
      <c r="S4" s="10"/>
      <c r="T4" s="10"/>
      <c r="U4" s="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8" ht="13.5" thickBot="1">
      <c r="A5" s="104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5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105"/>
      <c r="B6" s="16"/>
      <c r="C6" s="267" t="s">
        <v>25</v>
      </c>
      <c r="D6" s="270" t="s">
        <v>3</v>
      </c>
      <c r="E6" s="17" t="s">
        <v>4</v>
      </c>
      <c r="F6" s="18"/>
      <c r="G6" s="18"/>
      <c r="H6" s="19"/>
      <c r="I6" s="20"/>
      <c r="J6" s="20"/>
      <c r="K6" s="21"/>
      <c r="L6" s="21"/>
      <c r="M6" s="21"/>
      <c r="N6" s="21"/>
      <c r="O6" s="21"/>
      <c r="P6" s="21" t="s">
        <v>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3"/>
    </row>
    <row r="7" spans="1:38" ht="19.5" customHeight="1">
      <c r="A7" s="106" t="s">
        <v>6</v>
      </c>
      <c r="B7" s="24" t="s">
        <v>7</v>
      </c>
      <c r="C7" s="268"/>
      <c r="D7" s="271"/>
      <c r="E7" s="25"/>
      <c r="F7" s="122"/>
      <c r="G7" s="123" t="s">
        <v>8</v>
      </c>
      <c r="H7" s="124"/>
      <c r="I7" s="264" t="s">
        <v>9</v>
      </c>
      <c r="J7" s="265"/>
      <c r="K7" s="265"/>
      <c r="L7" s="265"/>
      <c r="M7" s="266"/>
      <c r="N7" s="92"/>
      <c r="O7" s="92"/>
      <c r="P7" s="92" t="s">
        <v>10</v>
      </c>
      <c r="Q7" s="92"/>
      <c r="R7" s="125"/>
      <c r="S7" s="92"/>
      <c r="T7" s="92"/>
      <c r="U7" s="92" t="s">
        <v>11</v>
      </c>
      <c r="V7" s="92"/>
      <c r="W7" s="126"/>
      <c r="X7" s="92"/>
      <c r="Y7" s="92"/>
      <c r="Z7" s="92" t="s">
        <v>12</v>
      </c>
      <c r="AA7" s="92"/>
      <c r="AB7" s="125"/>
      <c r="AC7" s="92"/>
      <c r="AD7" s="92"/>
      <c r="AE7" s="92" t="s">
        <v>13</v>
      </c>
      <c r="AF7" s="92"/>
      <c r="AG7" s="126"/>
      <c r="AH7" s="92"/>
      <c r="AI7" s="92"/>
      <c r="AJ7" s="92" t="s">
        <v>14</v>
      </c>
      <c r="AK7" s="92"/>
      <c r="AL7" s="125"/>
    </row>
    <row r="8" spans="1:38" ht="27.75" customHeight="1" thickBot="1">
      <c r="A8" s="107"/>
      <c r="B8" s="85"/>
      <c r="C8" s="269"/>
      <c r="D8" s="272"/>
      <c r="E8" s="26"/>
      <c r="F8" s="119" t="s">
        <v>15</v>
      </c>
      <c r="G8" s="120" t="s">
        <v>16</v>
      </c>
      <c r="H8" s="121" t="s">
        <v>26</v>
      </c>
      <c r="I8" s="273" t="s">
        <v>15</v>
      </c>
      <c r="J8" s="274" t="s">
        <v>16</v>
      </c>
      <c r="K8" s="274" t="s">
        <v>26</v>
      </c>
      <c r="L8" s="274" t="s">
        <v>23</v>
      </c>
      <c r="M8" s="190" t="s">
        <v>25</v>
      </c>
      <c r="N8" s="273" t="s">
        <v>15</v>
      </c>
      <c r="O8" s="274" t="s">
        <v>16</v>
      </c>
      <c r="P8" s="274" t="s">
        <v>26</v>
      </c>
      <c r="Q8" s="274" t="s">
        <v>23</v>
      </c>
      <c r="R8" s="191" t="s">
        <v>25</v>
      </c>
      <c r="S8" s="117" t="s">
        <v>15</v>
      </c>
      <c r="T8" s="118" t="s">
        <v>16</v>
      </c>
      <c r="U8" s="118" t="s">
        <v>27</v>
      </c>
      <c r="V8" s="118" t="s">
        <v>23</v>
      </c>
      <c r="W8" s="190" t="s">
        <v>25</v>
      </c>
      <c r="X8" s="115" t="s">
        <v>15</v>
      </c>
      <c r="Y8" s="116" t="s">
        <v>16</v>
      </c>
      <c r="Z8" s="116" t="s">
        <v>26</v>
      </c>
      <c r="AA8" s="116" t="s">
        <v>23</v>
      </c>
      <c r="AB8" s="191" t="s">
        <v>25</v>
      </c>
      <c r="AC8" s="115" t="s">
        <v>15</v>
      </c>
      <c r="AD8" s="116" t="s">
        <v>16</v>
      </c>
      <c r="AE8" s="116" t="s">
        <v>26</v>
      </c>
      <c r="AF8" s="116" t="s">
        <v>23</v>
      </c>
      <c r="AG8" s="190" t="s">
        <v>25</v>
      </c>
      <c r="AH8" s="117" t="s">
        <v>15</v>
      </c>
      <c r="AI8" s="118" t="s">
        <v>16</v>
      </c>
      <c r="AJ8" s="118" t="s">
        <v>26</v>
      </c>
      <c r="AK8" s="118" t="s">
        <v>23</v>
      </c>
      <c r="AL8" s="191" t="s">
        <v>25</v>
      </c>
    </row>
    <row r="9" spans="1:38" ht="21.75" customHeight="1">
      <c r="A9" s="88" t="s">
        <v>17</v>
      </c>
      <c r="B9" s="140" t="s">
        <v>28</v>
      </c>
      <c r="C9" s="136">
        <f>SUM(C10:C15)</f>
        <v>20</v>
      </c>
      <c r="D9" s="233">
        <f>SUM(D10:D13)</f>
        <v>1</v>
      </c>
      <c r="E9" s="159">
        <f>SUM(E10:E15)</f>
        <v>360</v>
      </c>
      <c r="F9" s="159">
        <f>SUM(F10:F15)</f>
        <v>22.5</v>
      </c>
      <c r="G9" s="159">
        <f>SUM(G10:G15)</f>
        <v>0</v>
      </c>
      <c r="H9" s="159">
        <f>SUM(H10:H15)</f>
        <v>337.5</v>
      </c>
      <c r="I9" s="275"/>
      <c r="J9" s="275"/>
      <c r="K9" s="275"/>
      <c r="L9" s="275"/>
      <c r="M9" s="263"/>
      <c r="N9" s="275"/>
      <c r="O9" s="275"/>
      <c r="P9" s="275"/>
      <c r="Q9" s="275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</row>
    <row r="10" spans="1:38" ht="27.75" customHeight="1">
      <c r="A10" s="127">
        <v>1</v>
      </c>
      <c r="B10" s="114" t="s">
        <v>21</v>
      </c>
      <c r="C10" s="195">
        <f aca="true" t="shared" si="0" ref="C10:C15">SUM(M10,R10,W10,AB10,AG10,AL10)</f>
        <v>12</v>
      </c>
      <c r="D10" s="55">
        <v>1</v>
      </c>
      <c r="E10" s="28">
        <f aca="true" t="shared" si="1" ref="E10:E15">F10+G10+H10</f>
        <v>150</v>
      </c>
      <c r="F10" s="55">
        <f aca="true" t="shared" si="2" ref="F10:H15">I10*15+N10*15+S10*15+X10*15+AC10*15+AH10*15</f>
        <v>0</v>
      </c>
      <c r="G10" s="29">
        <f t="shared" si="2"/>
        <v>0</v>
      </c>
      <c r="H10" s="29">
        <f t="shared" si="2"/>
        <v>150</v>
      </c>
      <c r="I10" s="276"/>
      <c r="J10" s="276"/>
      <c r="K10" s="276">
        <v>2</v>
      </c>
      <c r="L10" s="276"/>
      <c r="M10" s="197">
        <v>2</v>
      </c>
      <c r="N10" s="276"/>
      <c r="O10" s="276"/>
      <c r="P10" s="276">
        <v>2</v>
      </c>
      <c r="Q10" s="276"/>
      <c r="R10" s="198">
        <v>2</v>
      </c>
      <c r="S10" s="199"/>
      <c r="T10" s="199"/>
      <c r="U10" s="199">
        <v>2</v>
      </c>
      <c r="V10" s="199"/>
      <c r="W10" s="197">
        <v>2</v>
      </c>
      <c r="X10" s="196"/>
      <c r="Y10" s="196"/>
      <c r="Z10" s="196">
        <v>2</v>
      </c>
      <c r="AA10" s="196"/>
      <c r="AB10" s="198">
        <v>2</v>
      </c>
      <c r="AC10" s="196"/>
      <c r="AD10" s="196"/>
      <c r="AE10" s="196">
        <v>2</v>
      </c>
      <c r="AF10" s="196" t="s">
        <v>23</v>
      </c>
      <c r="AG10" s="197">
        <v>4</v>
      </c>
      <c r="AH10" s="199"/>
      <c r="AI10" s="199"/>
      <c r="AJ10" s="199"/>
      <c r="AK10" s="196"/>
      <c r="AL10" s="198"/>
    </row>
    <row r="11" spans="1:38" ht="27.75" customHeight="1">
      <c r="A11" s="127">
        <v>2</v>
      </c>
      <c r="B11" s="95" t="s">
        <v>22</v>
      </c>
      <c r="C11" s="195">
        <f t="shared" si="0"/>
        <v>0</v>
      </c>
      <c r="D11" s="55"/>
      <c r="E11" s="28">
        <f t="shared" si="1"/>
        <v>60</v>
      </c>
      <c r="F11" s="55">
        <f t="shared" si="2"/>
        <v>0</v>
      </c>
      <c r="G11" s="29">
        <f t="shared" si="2"/>
        <v>0</v>
      </c>
      <c r="H11" s="29">
        <f t="shared" si="2"/>
        <v>60</v>
      </c>
      <c r="I11" s="276"/>
      <c r="J11" s="276"/>
      <c r="K11" s="276">
        <v>2</v>
      </c>
      <c r="L11" s="276"/>
      <c r="M11" s="197"/>
      <c r="N11" s="276"/>
      <c r="O11" s="276"/>
      <c r="P11" s="276">
        <v>2</v>
      </c>
      <c r="Q11" s="276"/>
      <c r="R11" s="198"/>
      <c r="S11" s="199"/>
      <c r="T11" s="199"/>
      <c r="U11" s="199"/>
      <c r="V11" s="199"/>
      <c r="W11" s="197"/>
      <c r="X11" s="196"/>
      <c r="Y11" s="196"/>
      <c r="Z11" s="196"/>
      <c r="AA11" s="196"/>
      <c r="AB11" s="198"/>
      <c r="AC11" s="196"/>
      <c r="AD11" s="196"/>
      <c r="AE11" s="196"/>
      <c r="AF11" s="196"/>
      <c r="AG11" s="197"/>
      <c r="AH11" s="199"/>
      <c r="AI11" s="199"/>
      <c r="AJ11" s="199"/>
      <c r="AK11" s="196"/>
      <c r="AL11" s="198"/>
    </row>
    <row r="12" spans="1:38" ht="27.75" customHeight="1">
      <c r="A12" s="127">
        <v>3</v>
      </c>
      <c r="B12" s="114" t="s">
        <v>20</v>
      </c>
      <c r="C12" s="195">
        <f t="shared" si="0"/>
        <v>2</v>
      </c>
      <c r="D12" s="55"/>
      <c r="E12" s="28">
        <f t="shared" si="1"/>
        <v>30</v>
      </c>
      <c r="F12" s="55">
        <f t="shared" si="2"/>
        <v>0</v>
      </c>
      <c r="G12" s="29">
        <f t="shared" si="2"/>
        <v>0</v>
      </c>
      <c r="H12" s="29">
        <f t="shared" si="2"/>
        <v>30</v>
      </c>
      <c r="I12" s="276"/>
      <c r="J12" s="276"/>
      <c r="K12" s="276"/>
      <c r="L12" s="276"/>
      <c r="M12" s="197"/>
      <c r="N12" s="276"/>
      <c r="O12" s="276"/>
      <c r="P12" s="276"/>
      <c r="Q12" s="276"/>
      <c r="R12" s="198"/>
      <c r="S12" s="199"/>
      <c r="T12" s="199"/>
      <c r="U12" s="199"/>
      <c r="V12" s="199"/>
      <c r="W12" s="197"/>
      <c r="X12" s="196"/>
      <c r="Y12" s="196"/>
      <c r="Z12" s="196">
        <v>2</v>
      </c>
      <c r="AA12" s="196"/>
      <c r="AB12" s="198">
        <v>2</v>
      </c>
      <c r="AC12" s="196"/>
      <c r="AD12" s="196"/>
      <c r="AE12" s="196"/>
      <c r="AF12" s="196"/>
      <c r="AG12" s="197"/>
      <c r="AH12" s="199"/>
      <c r="AI12" s="199"/>
      <c r="AJ12" s="199"/>
      <c r="AK12" s="196"/>
      <c r="AL12" s="198"/>
    </row>
    <row r="13" spans="1:38" ht="27.75" customHeight="1">
      <c r="A13" s="127">
        <v>4</v>
      </c>
      <c r="B13" s="133" t="s">
        <v>45</v>
      </c>
      <c r="C13" s="195">
        <f t="shared" si="0"/>
        <v>2</v>
      </c>
      <c r="D13" s="156"/>
      <c r="E13" s="28">
        <f t="shared" si="1"/>
        <v>30</v>
      </c>
      <c r="F13" s="55">
        <f t="shared" si="2"/>
        <v>0</v>
      </c>
      <c r="G13" s="29">
        <f t="shared" si="2"/>
        <v>0</v>
      </c>
      <c r="H13" s="29">
        <f t="shared" si="2"/>
        <v>30</v>
      </c>
      <c r="I13" s="277"/>
      <c r="J13" s="277"/>
      <c r="K13" s="277"/>
      <c r="L13" s="277"/>
      <c r="M13" s="192"/>
      <c r="N13" s="277"/>
      <c r="O13" s="277"/>
      <c r="P13" s="277"/>
      <c r="Q13" s="277"/>
      <c r="R13" s="193"/>
      <c r="S13" s="200"/>
      <c r="T13" s="200"/>
      <c r="U13" s="200"/>
      <c r="V13" s="200"/>
      <c r="W13" s="192"/>
      <c r="X13" s="134"/>
      <c r="Y13" s="134"/>
      <c r="Z13" s="134"/>
      <c r="AA13" s="134"/>
      <c r="AB13" s="193"/>
      <c r="AC13" s="134"/>
      <c r="AD13" s="134"/>
      <c r="AE13" s="134">
        <v>2</v>
      </c>
      <c r="AF13" s="134"/>
      <c r="AG13" s="192">
        <v>2</v>
      </c>
      <c r="AH13" s="134"/>
      <c r="AI13" s="134"/>
      <c r="AJ13" s="134"/>
      <c r="AK13" s="134"/>
      <c r="AL13" s="193"/>
    </row>
    <row r="14" spans="1:38" ht="27.75" customHeight="1">
      <c r="A14" s="127">
        <v>5</v>
      </c>
      <c r="B14" s="133" t="s">
        <v>46</v>
      </c>
      <c r="C14" s="195">
        <f t="shared" si="0"/>
        <v>2</v>
      </c>
      <c r="D14" s="157"/>
      <c r="E14" s="28">
        <f t="shared" si="1"/>
        <v>30</v>
      </c>
      <c r="F14" s="55">
        <f>I14*15+N14*15+S14*15+X14*15+AC14*15+AH14*15</f>
        <v>0</v>
      </c>
      <c r="G14" s="29">
        <f>J14*15+O14*15+T14*15+Y14*15+AD14*15+AI14*15</f>
        <v>0</v>
      </c>
      <c r="H14" s="29">
        <f>K14*15+P14*15+U14*15+Z14*15+AE14*15+AJ14*15</f>
        <v>30</v>
      </c>
      <c r="I14" s="278"/>
      <c r="J14" s="278"/>
      <c r="K14" s="278"/>
      <c r="L14" s="278"/>
      <c r="M14" s="202"/>
      <c r="N14" s="278"/>
      <c r="O14" s="278"/>
      <c r="P14" s="278"/>
      <c r="Q14" s="278"/>
      <c r="R14" s="202"/>
      <c r="S14" s="203"/>
      <c r="T14" s="203"/>
      <c r="U14" s="203"/>
      <c r="V14" s="203"/>
      <c r="W14" s="202"/>
      <c r="X14" s="201"/>
      <c r="Y14" s="201"/>
      <c r="Z14" s="201"/>
      <c r="AA14" s="201"/>
      <c r="AB14" s="202"/>
      <c r="AC14" s="201"/>
      <c r="AD14" s="201"/>
      <c r="AE14" s="201"/>
      <c r="AF14" s="201"/>
      <c r="AG14" s="202"/>
      <c r="AH14" s="201"/>
      <c r="AI14" s="201"/>
      <c r="AJ14" s="201">
        <v>2</v>
      </c>
      <c r="AK14" s="201"/>
      <c r="AL14" s="202">
        <v>2</v>
      </c>
    </row>
    <row r="15" spans="1:38" ht="27.75" customHeight="1">
      <c r="A15" s="127">
        <v>6</v>
      </c>
      <c r="B15" s="133" t="s">
        <v>49</v>
      </c>
      <c r="C15" s="195">
        <f t="shared" si="0"/>
        <v>2</v>
      </c>
      <c r="D15" s="157"/>
      <c r="E15" s="28">
        <f t="shared" si="1"/>
        <v>60</v>
      </c>
      <c r="F15" s="55">
        <f t="shared" si="2"/>
        <v>22.5</v>
      </c>
      <c r="G15" s="29">
        <f t="shared" si="2"/>
        <v>0</v>
      </c>
      <c r="H15" s="29">
        <f t="shared" si="2"/>
        <v>37.5</v>
      </c>
      <c r="I15" s="279"/>
      <c r="J15" s="279"/>
      <c r="K15" s="279"/>
      <c r="L15" s="279"/>
      <c r="M15" s="205"/>
      <c r="N15" s="279">
        <v>0.6</v>
      </c>
      <c r="O15" s="279"/>
      <c r="P15" s="279">
        <v>0.4</v>
      </c>
      <c r="Q15" s="279"/>
      <c r="R15" s="205">
        <v>0.5</v>
      </c>
      <c r="S15" s="206">
        <v>0.3</v>
      </c>
      <c r="T15" s="206"/>
      <c r="U15" s="206">
        <v>0.7</v>
      </c>
      <c r="V15" s="206"/>
      <c r="W15" s="205">
        <v>0.5</v>
      </c>
      <c r="X15" s="204">
        <v>0.3</v>
      </c>
      <c r="Y15" s="204"/>
      <c r="Z15" s="204">
        <v>0.7</v>
      </c>
      <c r="AA15" s="204"/>
      <c r="AB15" s="205">
        <v>0.5</v>
      </c>
      <c r="AC15" s="204">
        <v>0.3</v>
      </c>
      <c r="AD15" s="204"/>
      <c r="AE15" s="204">
        <v>0.7</v>
      </c>
      <c r="AF15" s="204"/>
      <c r="AG15" s="205">
        <v>0.5</v>
      </c>
      <c r="AH15" s="204"/>
      <c r="AI15" s="204"/>
      <c r="AJ15" s="204"/>
      <c r="AK15" s="204"/>
      <c r="AL15" s="205"/>
    </row>
    <row r="16" spans="1:38" ht="19.5" customHeight="1">
      <c r="A16" s="129" t="s">
        <v>18</v>
      </c>
      <c r="B16" s="141" t="s">
        <v>32</v>
      </c>
      <c r="C16" s="130">
        <f aca="true" t="shared" si="3" ref="C16:H16">SUM(C17:C34)</f>
        <v>50</v>
      </c>
      <c r="D16" s="233">
        <f t="shared" si="3"/>
        <v>5</v>
      </c>
      <c r="E16" s="160">
        <f t="shared" si="3"/>
        <v>555</v>
      </c>
      <c r="F16" s="160">
        <f t="shared" si="3"/>
        <v>165</v>
      </c>
      <c r="G16" s="160">
        <f t="shared" si="3"/>
        <v>330</v>
      </c>
      <c r="H16" s="160">
        <f t="shared" si="3"/>
        <v>60</v>
      </c>
      <c r="I16" s="280"/>
      <c r="J16" s="280"/>
      <c r="K16" s="280"/>
      <c r="L16" s="280"/>
      <c r="M16" s="131"/>
      <c r="N16" s="280"/>
      <c r="O16" s="280"/>
      <c r="P16" s="280"/>
      <c r="Q16" s="280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2"/>
    </row>
    <row r="17" spans="1:38" ht="27.75" customHeight="1">
      <c r="A17" s="236">
        <v>7</v>
      </c>
      <c r="B17" s="238" t="s">
        <v>29</v>
      </c>
      <c r="C17" s="214">
        <f>SUM(M17,R17,W17,AB17,AG17,AL17)</f>
        <v>3</v>
      </c>
      <c r="D17" s="158"/>
      <c r="E17" s="28">
        <f aca="true" t="shared" si="4" ref="E17:E34">F17+G17+H17</f>
        <v>30</v>
      </c>
      <c r="F17" s="55">
        <f>I17*15+N17*15+S17*15+X17*15+AC17*15+AH17*15</f>
        <v>15</v>
      </c>
      <c r="G17" s="29">
        <f>J17*15+O17*15+T17*15+Y17*15+AD17*15+AI17*15</f>
        <v>15</v>
      </c>
      <c r="H17" s="29">
        <f>K17*15+P17*15+U17*15+Z17*15+AE17*15+AJ17*15</f>
        <v>0</v>
      </c>
      <c r="I17" s="276"/>
      <c r="J17" s="276"/>
      <c r="K17" s="276"/>
      <c r="L17" s="276"/>
      <c r="M17" s="197"/>
      <c r="N17" s="276">
        <v>1</v>
      </c>
      <c r="O17" s="276">
        <v>1</v>
      </c>
      <c r="P17" s="276"/>
      <c r="Q17" s="276"/>
      <c r="R17" s="198">
        <v>3</v>
      </c>
      <c r="S17" s="199"/>
      <c r="T17" s="199"/>
      <c r="U17" s="199"/>
      <c r="V17" s="199"/>
      <c r="W17" s="197"/>
      <c r="X17" s="196"/>
      <c r="Y17" s="196"/>
      <c r="Z17" s="196"/>
      <c r="AA17" s="196"/>
      <c r="AB17" s="198"/>
      <c r="AC17" s="196"/>
      <c r="AD17" s="196"/>
      <c r="AE17" s="196"/>
      <c r="AF17" s="196"/>
      <c r="AG17" s="197"/>
      <c r="AH17" s="199"/>
      <c r="AI17" s="199"/>
      <c r="AJ17" s="199"/>
      <c r="AK17" s="199"/>
      <c r="AL17" s="198"/>
    </row>
    <row r="18" spans="1:38" ht="27.75" customHeight="1">
      <c r="A18" s="236">
        <v>8</v>
      </c>
      <c r="B18" s="238" t="s">
        <v>86</v>
      </c>
      <c r="C18" s="195">
        <f aca="true" t="shared" si="5" ref="C18:C33">SUM(M18,R18,W18,AB18,AG18,AL18)</f>
        <v>2</v>
      </c>
      <c r="D18" s="158">
        <v>1</v>
      </c>
      <c r="E18" s="55">
        <f>H18*15+M18*15+R18*15+W18*15+AB18*15+AG18*15</f>
        <v>30</v>
      </c>
      <c r="F18" s="55">
        <f>I18*15+N18*15+S18*15+X18*15+AC18*15+AH18*15</f>
        <v>30</v>
      </c>
      <c r="G18" s="29">
        <f aca="true" t="shared" si="6" ref="G18:G33">J18*15+O18*15+T18*15+Y18*15+AD18*15+AI18*15</f>
        <v>0</v>
      </c>
      <c r="H18" s="29">
        <f aca="true" t="shared" si="7" ref="H18:H33">K18*15+P18*15+U18*15+Z18*15+AE18*15+AJ18*15</f>
        <v>0</v>
      </c>
      <c r="I18" s="276">
        <v>2</v>
      </c>
      <c r="J18" s="276"/>
      <c r="K18" s="276"/>
      <c r="L18" s="276" t="s">
        <v>23</v>
      </c>
      <c r="M18" s="197">
        <v>2</v>
      </c>
      <c r="N18" s="276"/>
      <c r="O18" s="276"/>
      <c r="P18" s="276"/>
      <c r="Q18" s="276"/>
      <c r="R18" s="198"/>
      <c r="S18" s="199"/>
      <c r="T18" s="199"/>
      <c r="U18" s="199"/>
      <c r="V18" s="199"/>
      <c r="W18" s="197"/>
      <c r="X18" s="196"/>
      <c r="Y18" s="196"/>
      <c r="Z18" s="196"/>
      <c r="AA18" s="196"/>
      <c r="AB18" s="198"/>
      <c r="AC18" s="196"/>
      <c r="AD18" s="196"/>
      <c r="AE18" s="196"/>
      <c r="AF18" s="196"/>
      <c r="AG18" s="197"/>
      <c r="AH18" s="199"/>
      <c r="AI18" s="199"/>
      <c r="AJ18" s="199"/>
      <c r="AK18" s="199"/>
      <c r="AL18" s="198"/>
    </row>
    <row r="19" spans="1:38" ht="27.75" customHeight="1">
      <c r="A19" s="236">
        <v>9</v>
      </c>
      <c r="B19" s="238" t="s">
        <v>87</v>
      </c>
      <c r="C19" s="195">
        <f>SUM(M19,R19,W19,AB19,AG19,AL19)</f>
        <v>2</v>
      </c>
      <c r="D19" s="158"/>
      <c r="E19" s="28">
        <f t="shared" si="4"/>
        <v>30</v>
      </c>
      <c r="F19" s="55">
        <f aca="true" t="shared" si="8" ref="F19:H20">I19*15+N19*15+S19*15+X19*15+AC19*15+AH19*15</f>
        <v>0</v>
      </c>
      <c r="G19" s="29">
        <f t="shared" si="8"/>
        <v>30</v>
      </c>
      <c r="H19" s="29">
        <f t="shared" si="8"/>
        <v>0</v>
      </c>
      <c r="I19" s="276"/>
      <c r="J19" s="276">
        <v>2</v>
      </c>
      <c r="K19" s="276"/>
      <c r="L19" s="276"/>
      <c r="M19" s="197">
        <v>2</v>
      </c>
      <c r="N19" s="276"/>
      <c r="O19" s="276"/>
      <c r="P19" s="276"/>
      <c r="Q19" s="276"/>
      <c r="R19" s="198"/>
      <c r="S19" s="199"/>
      <c r="T19" s="199"/>
      <c r="U19" s="199"/>
      <c r="V19" s="199"/>
      <c r="W19" s="197"/>
      <c r="X19" s="196"/>
      <c r="Y19" s="196"/>
      <c r="Z19" s="196"/>
      <c r="AA19" s="196"/>
      <c r="AB19" s="198"/>
      <c r="AC19" s="196"/>
      <c r="AD19" s="196"/>
      <c r="AE19" s="196"/>
      <c r="AF19" s="196"/>
      <c r="AG19" s="197"/>
      <c r="AH19" s="199"/>
      <c r="AI19" s="199"/>
      <c r="AJ19" s="199"/>
      <c r="AK19" s="199"/>
      <c r="AL19" s="198"/>
    </row>
    <row r="20" spans="1:38" ht="27.75" customHeight="1">
      <c r="A20" s="236">
        <v>10</v>
      </c>
      <c r="B20" s="238" t="s">
        <v>89</v>
      </c>
      <c r="C20" s="195">
        <f>SUM(M20,R20,W20,AB20,AG20,AL20)</f>
        <v>2</v>
      </c>
      <c r="D20" s="158"/>
      <c r="E20" s="28">
        <f>F20+G20+H20</f>
        <v>30</v>
      </c>
      <c r="F20" s="55">
        <f t="shared" si="8"/>
        <v>0</v>
      </c>
      <c r="G20" s="29">
        <f t="shared" si="8"/>
        <v>30</v>
      </c>
      <c r="H20" s="29">
        <f t="shared" si="8"/>
        <v>0</v>
      </c>
      <c r="I20" s="276"/>
      <c r="J20" s="276"/>
      <c r="K20" s="276"/>
      <c r="L20" s="276"/>
      <c r="M20" s="197"/>
      <c r="N20" s="276"/>
      <c r="O20" s="276"/>
      <c r="P20" s="276"/>
      <c r="Q20" s="276"/>
      <c r="R20" s="198"/>
      <c r="S20" s="199"/>
      <c r="T20" s="199">
        <v>2</v>
      </c>
      <c r="U20" s="199"/>
      <c r="V20" s="199"/>
      <c r="W20" s="197">
        <v>2</v>
      </c>
      <c r="X20" s="196"/>
      <c r="Y20" s="196"/>
      <c r="Z20" s="196"/>
      <c r="AA20" s="196"/>
      <c r="AB20" s="198"/>
      <c r="AC20" s="254"/>
      <c r="AD20" s="254"/>
      <c r="AE20" s="196"/>
      <c r="AF20" s="196"/>
      <c r="AG20" s="197"/>
      <c r="AH20" s="199"/>
      <c r="AI20" s="199"/>
      <c r="AJ20" s="199"/>
      <c r="AK20" s="199"/>
      <c r="AL20" s="198"/>
    </row>
    <row r="21" spans="1:38" ht="27.75" customHeight="1">
      <c r="A21" s="236">
        <v>11</v>
      </c>
      <c r="B21" s="238" t="s">
        <v>51</v>
      </c>
      <c r="C21" s="195">
        <f t="shared" si="5"/>
        <v>3</v>
      </c>
      <c r="D21" s="30">
        <v>1</v>
      </c>
      <c r="E21" s="28">
        <f t="shared" si="4"/>
        <v>30</v>
      </c>
      <c r="F21" s="29">
        <v>15</v>
      </c>
      <c r="G21" s="29">
        <f t="shared" si="6"/>
        <v>15</v>
      </c>
      <c r="H21" s="29">
        <f t="shared" si="7"/>
        <v>0</v>
      </c>
      <c r="I21" s="281">
        <v>1</v>
      </c>
      <c r="J21" s="278">
        <v>1</v>
      </c>
      <c r="K21" s="278"/>
      <c r="L21" s="278" t="s">
        <v>23</v>
      </c>
      <c r="M21" s="197">
        <v>3</v>
      </c>
      <c r="N21" s="287"/>
      <c r="O21" s="278"/>
      <c r="P21" s="278"/>
      <c r="Q21" s="278"/>
      <c r="R21" s="198"/>
      <c r="S21" s="207"/>
      <c r="T21" s="208"/>
      <c r="U21" s="208"/>
      <c r="V21" s="208"/>
      <c r="W21" s="197"/>
      <c r="X21" s="209"/>
      <c r="Y21" s="201"/>
      <c r="Z21" s="201"/>
      <c r="AA21" s="201"/>
      <c r="AB21" s="198"/>
      <c r="AC21" s="209"/>
      <c r="AD21" s="201"/>
      <c r="AE21" s="201"/>
      <c r="AF21" s="201"/>
      <c r="AG21" s="197"/>
      <c r="AH21" s="207"/>
      <c r="AI21" s="208"/>
      <c r="AJ21" s="208"/>
      <c r="AK21" s="208"/>
      <c r="AL21" s="198"/>
    </row>
    <row r="22" spans="1:38" ht="27.75" customHeight="1">
      <c r="A22" s="236">
        <v>12</v>
      </c>
      <c r="B22" s="238" t="s">
        <v>19</v>
      </c>
      <c r="C22" s="195">
        <f t="shared" si="5"/>
        <v>3</v>
      </c>
      <c r="D22" s="158">
        <v>1</v>
      </c>
      <c r="E22" s="28">
        <f t="shared" si="4"/>
        <v>45</v>
      </c>
      <c r="F22" s="55">
        <f>I22*15+N22*15+S22*15+X22*15+AC22*15+AH22*15</f>
        <v>15</v>
      </c>
      <c r="G22" s="29">
        <f t="shared" si="6"/>
        <v>30</v>
      </c>
      <c r="H22" s="29">
        <f t="shared" si="7"/>
        <v>0</v>
      </c>
      <c r="I22" s="276">
        <v>1</v>
      </c>
      <c r="J22" s="276">
        <v>2</v>
      </c>
      <c r="K22" s="276"/>
      <c r="L22" s="276"/>
      <c r="M22" s="197">
        <v>3</v>
      </c>
      <c r="N22" s="276"/>
      <c r="O22" s="276"/>
      <c r="P22" s="276"/>
      <c r="Q22" s="276"/>
      <c r="R22" s="198"/>
      <c r="S22" s="199"/>
      <c r="T22" s="199"/>
      <c r="U22" s="199"/>
      <c r="V22" s="199"/>
      <c r="W22" s="197"/>
      <c r="X22" s="196"/>
      <c r="Y22" s="196"/>
      <c r="Z22" s="196"/>
      <c r="AA22" s="196"/>
      <c r="AB22" s="198"/>
      <c r="AC22" s="196"/>
      <c r="AD22" s="196"/>
      <c r="AE22" s="196"/>
      <c r="AF22" s="196"/>
      <c r="AG22" s="197"/>
      <c r="AH22" s="196"/>
      <c r="AI22" s="196"/>
      <c r="AJ22" s="196"/>
      <c r="AK22" s="196"/>
      <c r="AL22" s="198"/>
    </row>
    <row r="23" spans="1:38" ht="27.75" customHeight="1">
      <c r="A23" s="236">
        <v>13</v>
      </c>
      <c r="B23" s="238" t="s">
        <v>97</v>
      </c>
      <c r="C23" s="195">
        <f t="shared" si="5"/>
        <v>2</v>
      </c>
      <c r="D23" s="158">
        <v>1</v>
      </c>
      <c r="E23" s="28">
        <f t="shared" si="4"/>
        <v>30</v>
      </c>
      <c r="F23" s="55">
        <f>I23*15+N23*15+S23*15+X23*15+AC23*15+AH23*15</f>
        <v>30</v>
      </c>
      <c r="G23" s="29">
        <f t="shared" si="6"/>
        <v>0</v>
      </c>
      <c r="H23" s="29">
        <f t="shared" si="7"/>
        <v>0</v>
      </c>
      <c r="I23" s="276">
        <v>2</v>
      </c>
      <c r="J23" s="276"/>
      <c r="K23" s="276"/>
      <c r="L23" s="276" t="s">
        <v>23</v>
      </c>
      <c r="M23" s="197">
        <v>2</v>
      </c>
      <c r="N23" s="276"/>
      <c r="O23" s="276"/>
      <c r="P23" s="276"/>
      <c r="Q23" s="276"/>
      <c r="R23" s="198"/>
      <c r="S23" s="199"/>
      <c r="T23" s="199"/>
      <c r="U23" s="199"/>
      <c r="V23" s="199"/>
      <c r="W23" s="197"/>
      <c r="X23" s="196"/>
      <c r="Y23" s="196"/>
      <c r="Z23" s="196"/>
      <c r="AA23" s="196"/>
      <c r="AB23" s="198"/>
      <c r="AC23" s="196"/>
      <c r="AD23" s="196"/>
      <c r="AE23" s="196"/>
      <c r="AF23" s="196"/>
      <c r="AG23" s="197"/>
      <c r="AH23" s="199"/>
      <c r="AI23" s="199"/>
      <c r="AJ23" s="199"/>
      <c r="AK23" s="199"/>
      <c r="AL23" s="198"/>
    </row>
    <row r="24" spans="1:38" ht="27.75" customHeight="1">
      <c r="A24" s="236">
        <v>14</v>
      </c>
      <c r="B24" s="238" t="s">
        <v>84</v>
      </c>
      <c r="C24" s="195">
        <f>SUM(M24,R24,W24,AB24,AG24,AL24)</f>
        <v>2</v>
      </c>
      <c r="D24" s="158"/>
      <c r="E24" s="28">
        <f>F24+G24+H24</f>
        <v>30</v>
      </c>
      <c r="F24" s="55">
        <f>I24*15+N24*15+S24*15+X24*15+AC24*15+AH24*15</f>
        <v>0</v>
      </c>
      <c r="G24" s="29">
        <f>J24*15+O24*15+T24*15+Y24*15+AD24*15+AI24*15</f>
        <v>30</v>
      </c>
      <c r="H24" s="29">
        <f>K24*15+P24*15+U24*15+Z24*15+AE24*15+AJ24*15</f>
        <v>0</v>
      </c>
      <c r="I24" s="276"/>
      <c r="J24" s="276"/>
      <c r="K24" s="276"/>
      <c r="L24" s="276"/>
      <c r="M24" s="197"/>
      <c r="N24" s="276"/>
      <c r="O24" s="276">
        <v>2</v>
      </c>
      <c r="P24" s="276"/>
      <c r="Q24" s="276"/>
      <c r="R24" s="198">
        <v>2</v>
      </c>
      <c r="S24" s="199"/>
      <c r="T24" s="199"/>
      <c r="U24" s="199"/>
      <c r="V24" s="199"/>
      <c r="W24" s="197"/>
      <c r="X24" s="196"/>
      <c r="Y24" s="196"/>
      <c r="Z24" s="196"/>
      <c r="AA24" s="196"/>
      <c r="AB24" s="198"/>
      <c r="AC24" s="196"/>
      <c r="AD24" s="196"/>
      <c r="AE24" s="196"/>
      <c r="AF24" s="196"/>
      <c r="AG24" s="197"/>
      <c r="AH24" s="199"/>
      <c r="AI24" s="199"/>
      <c r="AJ24" s="199"/>
      <c r="AK24" s="199"/>
      <c r="AL24" s="198"/>
    </row>
    <row r="25" spans="1:38" ht="27.75" customHeight="1">
      <c r="A25" s="236">
        <v>15</v>
      </c>
      <c r="B25" s="238" t="s">
        <v>85</v>
      </c>
      <c r="C25" s="195">
        <f>SUM(M25,R25,W25,AB25,AG25,AL25)</f>
        <v>2</v>
      </c>
      <c r="D25" s="158"/>
      <c r="E25" s="28">
        <f>F25+G25+H25</f>
        <v>30</v>
      </c>
      <c r="F25" s="55">
        <v>0</v>
      </c>
      <c r="G25" s="29">
        <f>J25*15+O25*15+T25*15+Y25*15+AD25*15+AI25*15</f>
        <v>30</v>
      </c>
      <c r="H25" s="29">
        <f>K25*15+P25*15+U25*15+Z25*15+AE25*15+AJ25*15</f>
        <v>0</v>
      </c>
      <c r="I25" s="276"/>
      <c r="J25" s="276"/>
      <c r="K25" s="276"/>
      <c r="L25" s="276"/>
      <c r="M25" s="197"/>
      <c r="N25" s="276"/>
      <c r="O25" s="276">
        <v>2</v>
      </c>
      <c r="P25" s="276"/>
      <c r="Q25" s="276"/>
      <c r="R25" s="198">
        <v>2</v>
      </c>
      <c r="S25" s="199"/>
      <c r="T25" s="199"/>
      <c r="U25" s="199"/>
      <c r="V25" s="199"/>
      <c r="W25" s="197"/>
      <c r="X25" s="196"/>
      <c r="Y25" s="196"/>
      <c r="Z25" s="196"/>
      <c r="AA25" s="196"/>
      <c r="AB25" s="198"/>
      <c r="AC25" s="196"/>
      <c r="AD25" s="196"/>
      <c r="AE25" s="196"/>
      <c r="AF25" s="196"/>
      <c r="AG25" s="197"/>
      <c r="AH25" s="199"/>
      <c r="AI25" s="199"/>
      <c r="AJ25" s="199"/>
      <c r="AK25" s="199"/>
      <c r="AL25" s="198"/>
    </row>
    <row r="26" spans="1:38" ht="27.75" customHeight="1">
      <c r="A26" s="236">
        <v>16</v>
      </c>
      <c r="B26" s="238" t="s">
        <v>98</v>
      </c>
      <c r="C26" s="195">
        <f t="shared" si="5"/>
        <v>3</v>
      </c>
      <c r="D26" s="158"/>
      <c r="E26" s="28">
        <f t="shared" si="4"/>
        <v>45</v>
      </c>
      <c r="F26" s="55">
        <v>15</v>
      </c>
      <c r="G26" s="29">
        <f t="shared" si="6"/>
        <v>30</v>
      </c>
      <c r="H26" s="29">
        <f t="shared" si="7"/>
        <v>0</v>
      </c>
      <c r="I26" s="276"/>
      <c r="J26" s="276"/>
      <c r="K26" s="276"/>
      <c r="L26" s="276"/>
      <c r="M26" s="197"/>
      <c r="N26" s="276"/>
      <c r="O26" s="276"/>
      <c r="P26" s="276"/>
      <c r="Q26" s="276"/>
      <c r="R26" s="198"/>
      <c r="S26" s="199">
        <v>1</v>
      </c>
      <c r="T26" s="199">
        <v>2</v>
      </c>
      <c r="U26" s="199"/>
      <c r="V26" s="199"/>
      <c r="W26" s="197">
        <v>3</v>
      </c>
      <c r="X26" s="196"/>
      <c r="Y26" s="196"/>
      <c r="Z26" s="196"/>
      <c r="AA26" s="196"/>
      <c r="AB26" s="198"/>
      <c r="AC26" s="196"/>
      <c r="AD26" s="196"/>
      <c r="AE26" s="196"/>
      <c r="AF26" s="196"/>
      <c r="AG26" s="197"/>
      <c r="AH26" s="199"/>
      <c r="AI26" s="199"/>
      <c r="AJ26" s="199"/>
      <c r="AK26" s="199"/>
      <c r="AL26" s="198"/>
    </row>
    <row r="27" spans="1:38" ht="27.75" customHeight="1">
      <c r="A27" s="236">
        <v>17</v>
      </c>
      <c r="B27" s="238" t="s">
        <v>53</v>
      </c>
      <c r="C27" s="195">
        <f t="shared" si="5"/>
        <v>1</v>
      </c>
      <c r="D27" s="158"/>
      <c r="E27" s="28">
        <f t="shared" si="4"/>
        <v>15</v>
      </c>
      <c r="F27" s="55"/>
      <c r="G27" s="29">
        <f t="shared" si="6"/>
        <v>15</v>
      </c>
      <c r="H27" s="29">
        <f t="shared" si="7"/>
        <v>0</v>
      </c>
      <c r="I27" s="276"/>
      <c r="J27" s="276"/>
      <c r="K27" s="276"/>
      <c r="L27" s="276"/>
      <c r="M27" s="197"/>
      <c r="N27" s="276"/>
      <c r="O27" s="276"/>
      <c r="P27" s="276"/>
      <c r="Q27" s="276"/>
      <c r="R27" s="198"/>
      <c r="S27" s="199"/>
      <c r="T27" s="199"/>
      <c r="U27" s="199"/>
      <c r="V27" s="199"/>
      <c r="W27" s="197"/>
      <c r="X27" s="196"/>
      <c r="Y27" s="196"/>
      <c r="Z27" s="196"/>
      <c r="AA27" s="196"/>
      <c r="AB27" s="198"/>
      <c r="AC27" s="196"/>
      <c r="AD27" s="196">
        <v>1</v>
      </c>
      <c r="AE27" s="196"/>
      <c r="AF27" s="196"/>
      <c r="AG27" s="197">
        <v>1</v>
      </c>
      <c r="AH27" s="199"/>
      <c r="AI27" s="199"/>
      <c r="AJ27" s="199"/>
      <c r="AK27" s="199"/>
      <c r="AL27" s="198"/>
    </row>
    <row r="28" spans="1:38" ht="27.75" customHeight="1">
      <c r="A28" s="236">
        <v>18</v>
      </c>
      <c r="B28" s="238" t="s">
        <v>83</v>
      </c>
      <c r="C28" s="195">
        <f>SUM(M28,R28,W28,AB28,AG28,AL28)</f>
        <v>1</v>
      </c>
      <c r="D28" s="158"/>
      <c r="E28" s="28">
        <f>F28+G28+H28</f>
        <v>15</v>
      </c>
      <c r="F28" s="55"/>
      <c r="G28" s="29">
        <f>J28*15+O28*15+T28*15+Y28*15+AD28*15+AI28*15</f>
        <v>15</v>
      </c>
      <c r="H28" s="29">
        <f>K28*15+P28*15+U28*15+Z28*15+AE28*15+AJ28*15</f>
        <v>0</v>
      </c>
      <c r="I28" s="276"/>
      <c r="J28" s="276"/>
      <c r="K28" s="276"/>
      <c r="L28" s="276"/>
      <c r="M28" s="197"/>
      <c r="N28" s="276"/>
      <c r="O28" s="276"/>
      <c r="P28" s="276"/>
      <c r="Q28" s="276"/>
      <c r="R28" s="198"/>
      <c r="S28" s="199"/>
      <c r="T28" s="254"/>
      <c r="U28" s="199"/>
      <c r="V28" s="199"/>
      <c r="W28" s="197"/>
      <c r="X28" s="196"/>
      <c r="Y28" s="196">
        <v>1</v>
      </c>
      <c r="Z28" s="196"/>
      <c r="AA28" s="196"/>
      <c r="AB28" s="198">
        <v>1</v>
      </c>
      <c r="AC28" s="196"/>
      <c r="AD28" s="196"/>
      <c r="AE28" s="196"/>
      <c r="AF28" s="196"/>
      <c r="AG28" s="197"/>
      <c r="AH28" s="199"/>
      <c r="AI28" s="199"/>
      <c r="AJ28" s="199"/>
      <c r="AK28" s="199"/>
      <c r="AL28" s="198"/>
    </row>
    <row r="29" spans="1:38" ht="27.75" customHeight="1">
      <c r="A29" s="236">
        <v>19</v>
      </c>
      <c r="B29" s="238" t="s">
        <v>40</v>
      </c>
      <c r="C29" s="195">
        <f t="shared" si="5"/>
        <v>2</v>
      </c>
      <c r="D29" s="158"/>
      <c r="E29" s="28">
        <f t="shared" si="4"/>
        <v>30</v>
      </c>
      <c r="F29" s="55">
        <v>0</v>
      </c>
      <c r="G29" s="29">
        <f t="shared" si="6"/>
        <v>30</v>
      </c>
      <c r="H29" s="29">
        <f t="shared" si="7"/>
        <v>0</v>
      </c>
      <c r="I29" s="276"/>
      <c r="J29" s="276">
        <v>2</v>
      </c>
      <c r="K29" s="276"/>
      <c r="L29" s="276"/>
      <c r="M29" s="197">
        <v>2</v>
      </c>
      <c r="N29" s="276"/>
      <c r="O29" s="276"/>
      <c r="P29" s="276"/>
      <c r="Q29" s="276"/>
      <c r="R29" s="198"/>
      <c r="S29" s="199"/>
      <c r="T29" s="199"/>
      <c r="U29" s="199"/>
      <c r="V29" s="199"/>
      <c r="W29" s="197"/>
      <c r="X29" s="196"/>
      <c r="Y29" s="196"/>
      <c r="Z29" s="196"/>
      <c r="AA29" s="196"/>
      <c r="AB29" s="198"/>
      <c r="AC29" s="196"/>
      <c r="AD29" s="196"/>
      <c r="AE29" s="196"/>
      <c r="AF29" s="196"/>
      <c r="AG29" s="197"/>
      <c r="AH29" s="199"/>
      <c r="AI29" s="199"/>
      <c r="AJ29" s="199"/>
      <c r="AK29" s="199"/>
      <c r="AL29" s="198"/>
    </row>
    <row r="30" spans="1:38" ht="27.75" customHeight="1">
      <c r="A30" s="237">
        <v>20</v>
      </c>
      <c r="B30" s="238" t="s">
        <v>50</v>
      </c>
      <c r="C30" s="195">
        <f t="shared" si="5"/>
        <v>2</v>
      </c>
      <c r="D30" s="158"/>
      <c r="E30" s="28">
        <f t="shared" si="4"/>
        <v>30</v>
      </c>
      <c r="F30" s="55">
        <v>30</v>
      </c>
      <c r="G30" s="29">
        <f t="shared" si="6"/>
        <v>0</v>
      </c>
      <c r="H30" s="29">
        <f t="shared" si="7"/>
        <v>0</v>
      </c>
      <c r="I30" s="276">
        <v>2</v>
      </c>
      <c r="J30" s="276"/>
      <c r="K30" s="276"/>
      <c r="L30" s="276"/>
      <c r="M30" s="197">
        <v>2</v>
      </c>
      <c r="N30" s="276"/>
      <c r="O30" s="276"/>
      <c r="P30" s="276"/>
      <c r="Q30" s="276"/>
      <c r="R30" s="198"/>
      <c r="S30" s="199"/>
      <c r="T30" s="199"/>
      <c r="U30" s="199"/>
      <c r="V30" s="199"/>
      <c r="W30" s="197"/>
      <c r="X30" s="196"/>
      <c r="Y30" s="196"/>
      <c r="Z30" s="196"/>
      <c r="AA30" s="196"/>
      <c r="AB30" s="198"/>
      <c r="AC30" s="196"/>
      <c r="AD30" s="196"/>
      <c r="AE30" s="196"/>
      <c r="AF30" s="196"/>
      <c r="AG30" s="197"/>
      <c r="AH30" s="196"/>
      <c r="AI30" s="196"/>
      <c r="AJ30" s="196"/>
      <c r="AK30" s="196"/>
      <c r="AL30" s="198"/>
    </row>
    <row r="31" spans="1:38" ht="35.25" customHeight="1">
      <c r="A31" s="236">
        <v>21</v>
      </c>
      <c r="B31" s="256" t="s">
        <v>92</v>
      </c>
      <c r="C31" s="195">
        <f>SUM(M31,R31,W31,AB31,AG31,AL31)</f>
        <v>1</v>
      </c>
      <c r="D31" s="158"/>
      <c r="E31" s="28">
        <f>F31+G31+H31</f>
        <v>15</v>
      </c>
      <c r="F31" s="55"/>
      <c r="G31" s="29">
        <f>J31*15+O31*15+T31*15+Y31*15+AD31*15+AI31*15</f>
        <v>15</v>
      </c>
      <c r="H31" s="29">
        <f>K31*15+P31*15+U31*15+Z31*15+AE31*15+AJ31*15</f>
        <v>0</v>
      </c>
      <c r="I31" s="276"/>
      <c r="J31" s="276"/>
      <c r="K31" s="276"/>
      <c r="L31" s="276"/>
      <c r="M31" s="197"/>
      <c r="N31" s="276"/>
      <c r="O31" s="276"/>
      <c r="P31" s="276"/>
      <c r="Q31" s="276"/>
      <c r="R31" s="198"/>
      <c r="S31" s="199"/>
      <c r="T31" s="199"/>
      <c r="U31" s="199"/>
      <c r="V31" s="199"/>
      <c r="W31" s="197"/>
      <c r="X31" s="196"/>
      <c r="Y31" s="196"/>
      <c r="Z31" s="196"/>
      <c r="AA31" s="196"/>
      <c r="AB31" s="198"/>
      <c r="AC31" s="196"/>
      <c r="AD31" s="196"/>
      <c r="AE31" s="196"/>
      <c r="AF31" s="196"/>
      <c r="AG31" s="197"/>
      <c r="AH31" s="199"/>
      <c r="AI31" s="199">
        <v>1</v>
      </c>
      <c r="AJ31" s="199"/>
      <c r="AK31" s="199"/>
      <c r="AL31" s="198">
        <v>1</v>
      </c>
    </row>
    <row r="32" spans="1:38" ht="27.75" customHeight="1">
      <c r="A32" s="237">
        <v>22</v>
      </c>
      <c r="B32" s="239" t="s">
        <v>54</v>
      </c>
      <c r="C32" s="235">
        <f t="shared" si="5"/>
        <v>4</v>
      </c>
      <c r="D32" s="245">
        <v>1</v>
      </c>
      <c r="E32" s="176">
        <f t="shared" si="4"/>
        <v>45</v>
      </c>
      <c r="F32" s="55">
        <f>I32*15+N32*15+S32*15+X32*15+AC32*15+AH32*15</f>
        <v>15</v>
      </c>
      <c r="G32" s="29">
        <f t="shared" si="6"/>
        <v>30</v>
      </c>
      <c r="H32" s="29">
        <f t="shared" si="7"/>
        <v>0</v>
      </c>
      <c r="I32" s="277"/>
      <c r="J32" s="277"/>
      <c r="K32" s="277"/>
      <c r="L32" s="277"/>
      <c r="M32" s="192"/>
      <c r="N32" s="277"/>
      <c r="O32" s="277"/>
      <c r="P32" s="277"/>
      <c r="Q32" s="277"/>
      <c r="R32" s="193"/>
      <c r="S32" s="200"/>
      <c r="T32" s="200"/>
      <c r="U32" s="200"/>
      <c r="V32" s="200"/>
      <c r="W32" s="192"/>
      <c r="X32" s="134">
        <v>1</v>
      </c>
      <c r="Y32" s="134">
        <v>1</v>
      </c>
      <c r="Z32" s="134"/>
      <c r="AA32" s="134"/>
      <c r="AB32" s="193">
        <v>2</v>
      </c>
      <c r="AC32" s="134"/>
      <c r="AD32" s="134">
        <v>1</v>
      </c>
      <c r="AE32" s="134"/>
      <c r="AF32" s="216" t="s">
        <v>23</v>
      </c>
      <c r="AG32" s="192">
        <v>2</v>
      </c>
      <c r="AH32" s="134"/>
      <c r="AI32" s="134"/>
      <c r="AJ32" s="134"/>
      <c r="AK32" s="134"/>
      <c r="AL32" s="193"/>
    </row>
    <row r="33" spans="1:38" ht="27.75" customHeight="1">
      <c r="A33" s="237">
        <v>23</v>
      </c>
      <c r="B33" s="240" t="s">
        <v>31</v>
      </c>
      <c r="C33" s="235">
        <f t="shared" si="5"/>
        <v>14</v>
      </c>
      <c r="D33" s="55"/>
      <c r="E33" s="176">
        <f t="shared" si="4"/>
        <v>60</v>
      </c>
      <c r="F33" s="55">
        <f>I33*15+N33*15+S33*15+X33*15+AC33*15+AH33*15</f>
        <v>0</v>
      </c>
      <c r="G33" s="29">
        <f t="shared" si="6"/>
        <v>0</v>
      </c>
      <c r="H33" s="29">
        <f t="shared" si="7"/>
        <v>60</v>
      </c>
      <c r="I33" s="282"/>
      <c r="J33" s="276"/>
      <c r="K33" s="276"/>
      <c r="L33" s="276"/>
      <c r="M33" s="197"/>
      <c r="N33" s="288"/>
      <c r="O33" s="276"/>
      <c r="P33" s="276"/>
      <c r="Q33" s="276"/>
      <c r="R33" s="212"/>
      <c r="S33" s="213"/>
      <c r="T33" s="199"/>
      <c r="U33" s="199"/>
      <c r="V33" s="199"/>
      <c r="W33" s="197"/>
      <c r="X33" s="211"/>
      <c r="Y33" s="196"/>
      <c r="Z33" s="196">
        <v>1</v>
      </c>
      <c r="AA33" s="196"/>
      <c r="AB33" s="212">
        <v>2</v>
      </c>
      <c r="AC33" s="210"/>
      <c r="AD33" s="196"/>
      <c r="AE33" s="196">
        <v>1</v>
      </c>
      <c r="AF33" s="196"/>
      <c r="AG33" s="197">
        <v>3</v>
      </c>
      <c r="AH33" s="247"/>
      <c r="AI33" s="199"/>
      <c r="AJ33" s="199">
        <v>2</v>
      </c>
      <c r="AK33" s="196"/>
      <c r="AL33" s="198">
        <v>9</v>
      </c>
    </row>
    <row r="34" spans="1:38" ht="27.75" customHeight="1">
      <c r="A34" s="234">
        <v>24</v>
      </c>
      <c r="B34" s="242" t="s">
        <v>90</v>
      </c>
      <c r="C34" s="235">
        <f>SUM(M34,R34,W34,AB34,AG34,AL34)</f>
        <v>1</v>
      </c>
      <c r="D34" s="55"/>
      <c r="E34" s="28">
        <f t="shared" si="4"/>
        <v>15</v>
      </c>
      <c r="F34" s="55">
        <f>I34*15+N34*15+S34*15+X34*15+AC34*15+AH34*15</f>
        <v>0</v>
      </c>
      <c r="G34" s="29">
        <f>J34*15+O34*15+T34*15+Y34*15+AD34*15+AI34*15</f>
        <v>15</v>
      </c>
      <c r="H34" s="29">
        <f>K34*15+P34*15+U34*15+Z34*15+AE34*15+AJ34*15</f>
        <v>0</v>
      </c>
      <c r="I34" s="277"/>
      <c r="J34" s="283">
        <v>0.5</v>
      </c>
      <c r="K34" s="284"/>
      <c r="L34" s="277"/>
      <c r="M34" s="261">
        <v>0.5</v>
      </c>
      <c r="N34" s="277"/>
      <c r="O34" s="277"/>
      <c r="P34" s="277"/>
      <c r="Q34" s="277"/>
      <c r="R34" s="193"/>
      <c r="S34" s="200"/>
      <c r="T34" s="200"/>
      <c r="U34" s="200"/>
      <c r="V34" s="200"/>
      <c r="W34" s="192"/>
      <c r="X34" s="134"/>
      <c r="Y34" s="134"/>
      <c r="Z34" s="134"/>
      <c r="AA34" s="134"/>
      <c r="AB34" s="193"/>
      <c r="AC34" s="134"/>
      <c r="AD34" s="257">
        <v>0.5</v>
      </c>
      <c r="AE34" s="252"/>
      <c r="AF34" s="134"/>
      <c r="AG34" s="253">
        <v>0.5</v>
      </c>
      <c r="AH34" s="134"/>
      <c r="AI34" s="134"/>
      <c r="AJ34" s="134"/>
      <c r="AK34" s="134"/>
      <c r="AL34" s="193"/>
    </row>
    <row r="35" spans="1:38" ht="49.5" customHeight="1">
      <c r="A35" s="137" t="s">
        <v>30</v>
      </c>
      <c r="B35" s="248" t="s">
        <v>78</v>
      </c>
      <c r="C35" s="138">
        <f aca="true" t="shared" si="9" ref="C35:H35">SUM(C36:C50)</f>
        <v>47</v>
      </c>
      <c r="D35" s="233">
        <f t="shared" si="9"/>
        <v>5</v>
      </c>
      <c r="E35" s="34">
        <f t="shared" si="9"/>
        <v>555</v>
      </c>
      <c r="F35" s="34">
        <f t="shared" si="9"/>
        <v>195</v>
      </c>
      <c r="G35" s="34">
        <f t="shared" si="9"/>
        <v>360</v>
      </c>
      <c r="H35" s="34">
        <f t="shared" si="9"/>
        <v>0</v>
      </c>
      <c r="I35" s="285"/>
      <c r="J35" s="285"/>
      <c r="K35" s="285"/>
      <c r="L35" s="285"/>
      <c r="M35" s="139"/>
      <c r="N35" s="285"/>
      <c r="O35" s="285"/>
      <c r="P35" s="285"/>
      <c r="Q35" s="285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</row>
    <row r="36" spans="1:38" ht="27.75" customHeight="1">
      <c r="A36" s="128">
        <v>25</v>
      </c>
      <c r="B36" s="242" t="s">
        <v>37</v>
      </c>
      <c r="C36" s="195">
        <f aca="true" t="shared" si="10" ref="C36:C41">SUM(M36,R36,W36,AB36,AG36,AL36)</f>
        <v>6</v>
      </c>
      <c r="D36" s="55">
        <v>1</v>
      </c>
      <c r="E36" s="28">
        <f aca="true" t="shared" si="11" ref="E36:E41">F36+G36+H36</f>
        <v>60</v>
      </c>
      <c r="F36" s="55">
        <f aca="true" t="shared" si="12" ref="F36:H37">I36*15+N36*15+S36*15+X36*15+AC36*15+AH36*15</f>
        <v>30</v>
      </c>
      <c r="G36" s="29">
        <f t="shared" si="12"/>
        <v>30</v>
      </c>
      <c r="H36" s="29">
        <f t="shared" si="12"/>
        <v>0</v>
      </c>
      <c r="I36" s="277">
        <v>2</v>
      </c>
      <c r="J36" s="277">
        <v>2</v>
      </c>
      <c r="K36" s="277"/>
      <c r="L36" s="277" t="s">
        <v>23</v>
      </c>
      <c r="M36" s="192">
        <v>6</v>
      </c>
      <c r="N36" s="277"/>
      <c r="O36" s="277"/>
      <c r="P36" s="277"/>
      <c r="Q36" s="277"/>
      <c r="R36" s="193"/>
      <c r="S36" s="200"/>
      <c r="T36" s="200"/>
      <c r="U36" s="200"/>
      <c r="V36" s="200"/>
      <c r="W36" s="192"/>
      <c r="X36" s="134"/>
      <c r="Y36" s="134"/>
      <c r="Z36" s="134"/>
      <c r="AA36" s="134"/>
      <c r="AB36" s="193"/>
      <c r="AC36" s="134"/>
      <c r="AD36" s="134"/>
      <c r="AE36" s="134"/>
      <c r="AF36" s="134"/>
      <c r="AG36" s="192"/>
      <c r="AH36" s="200"/>
      <c r="AI36" s="200"/>
      <c r="AJ36" s="200"/>
      <c r="AK36" s="134"/>
      <c r="AL36" s="193"/>
    </row>
    <row r="37" spans="1:38" ht="27.75" customHeight="1">
      <c r="A37" s="128">
        <v>26</v>
      </c>
      <c r="B37" s="242" t="s">
        <v>41</v>
      </c>
      <c r="C37" s="195">
        <f t="shared" si="10"/>
        <v>4</v>
      </c>
      <c r="D37" s="55">
        <v>1</v>
      </c>
      <c r="E37" s="28">
        <f t="shared" si="11"/>
        <v>45</v>
      </c>
      <c r="F37" s="55">
        <f t="shared" si="12"/>
        <v>15</v>
      </c>
      <c r="G37" s="29">
        <f t="shared" si="12"/>
        <v>30</v>
      </c>
      <c r="H37" s="29">
        <f t="shared" si="12"/>
        <v>0</v>
      </c>
      <c r="I37" s="277"/>
      <c r="J37" s="277"/>
      <c r="K37" s="277"/>
      <c r="L37" s="277"/>
      <c r="M37" s="192"/>
      <c r="N37" s="277">
        <v>1</v>
      </c>
      <c r="O37" s="277">
        <v>2</v>
      </c>
      <c r="P37" s="277"/>
      <c r="Q37" s="277" t="s">
        <v>23</v>
      </c>
      <c r="R37" s="193">
        <v>4</v>
      </c>
      <c r="S37" s="200"/>
      <c r="T37" s="200"/>
      <c r="U37" s="200"/>
      <c r="V37" s="200"/>
      <c r="W37" s="192"/>
      <c r="X37" s="134"/>
      <c r="Y37" s="134"/>
      <c r="Z37" s="134"/>
      <c r="AA37" s="134"/>
      <c r="AB37" s="193"/>
      <c r="AC37" s="134"/>
      <c r="AD37" s="134"/>
      <c r="AE37" s="134"/>
      <c r="AF37" s="134"/>
      <c r="AG37" s="192"/>
      <c r="AH37" s="200"/>
      <c r="AI37" s="200"/>
      <c r="AJ37" s="200"/>
      <c r="AK37" s="134"/>
      <c r="AL37" s="193"/>
    </row>
    <row r="38" spans="1:38" ht="27" customHeight="1">
      <c r="A38" s="128">
        <v>27</v>
      </c>
      <c r="B38" s="242" t="s">
        <v>55</v>
      </c>
      <c r="C38" s="195">
        <f t="shared" si="10"/>
        <v>3</v>
      </c>
      <c r="D38" s="55"/>
      <c r="E38" s="28">
        <f t="shared" si="11"/>
        <v>45</v>
      </c>
      <c r="F38" s="55">
        <f aca="true" t="shared" si="13" ref="F38:H41">I38*15+N38*15+S38*15+X38*15+AC38*15+AH38*15</f>
        <v>30</v>
      </c>
      <c r="G38" s="29">
        <f t="shared" si="13"/>
        <v>15</v>
      </c>
      <c r="H38" s="29">
        <f t="shared" si="13"/>
        <v>0</v>
      </c>
      <c r="I38" s="277"/>
      <c r="J38" s="277"/>
      <c r="K38" s="277"/>
      <c r="L38" s="277"/>
      <c r="M38" s="192"/>
      <c r="N38" s="277">
        <v>2</v>
      </c>
      <c r="O38" s="277">
        <v>1</v>
      </c>
      <c r="P38" s="277"/>
      <c r="Q38" s="277"/>
      <c r="R38" s="193">
        <v>3</v>
      </c>
      <c r="S38" s="216"/>
      <c r="T38" s="216"/>
      <c r="U38" s="216"/>
      <c r="V38" s="216"/>
      <c r="W38" s="192"/>
      <c r="X38" s="134"/>
      <c r="Y38" s="134"/>
      <c r="Z38" s="134"/>
      <c r="AA38" s="134"/>
      <c r="AB38" s="193"/>
      <c r="AC38" s="134"/>
      <c r="AD38" s="134"/>
      <c r="AE38" s="134"/>
      <c r="AF38" s="134"/>
      <c r="AG38" s="192"/>
      <c r="AH38" s="200"/>
      <c r="AI38" s="200"/>
      <c r="AJ38" s="200"/>
      <c r="AK38" s="134"/>
      <c r="AL38" s="193"/>
    </row>
    <row r="39" spans="1:38" ht="27.75" customHeight="1">
      <c r="A39" s="128">
        <v>28</v>
      </c>
      <c r="B39" s="242" t="s">
        <v>39</v>
      </c>
      <c r="C39" s="195">
        <f t="shared" si="10"/>
        <v>3</v>
      </c>
      <c r="D39" s="55"/>
      <c r="E39" s="28">
        <f t="shared" si="11"/>
        <v>30</v>
      </c>
      <c r="F39" s="55">
        <f t="shared" si="13"/>
        <v>15</v>
      </c>
      <c r="G39" s="29">
        <f t="shared" si="13"/>
        <v>15</v>
      </c>
      <c r="H39" s="29">
        <f t="shared" si="13"/>
        <v>0</v>
      </c>
      <c r="I39" s="277"/>
      <c r="J39" s="277"/>
      <c r="K39" s="277"/>
      <c r="L39" s="277"/>
      <c r="M39" s="192"/>
      <c r="N39" s="277"/>
      <c r="O39" s="277"/>
      <c r="P39" s="277"/>
      <c r="Q39" s="277"/>
      <c r="R39" s="193"/>
      <c r="S39" s="200"/>
      <c r="T39" s="200"/>
      <c r="U39" s="200"/>
      <c r="V39" s="200"/>
      <c r="W39" s="192"/>
      <c r="X39" s="134"/>
      <c r="Y39" s="134"/>
      <c r="Z39" s="134"/>
      <c r="AA39" s="134"/>
      <c r="AB39" s="192"/>
      <c r="AC39" s="134"/>
      <c r="AD39" s="134"/>
      <c r="AE39" s="134"/>
      <c r="AF39" s="134"/>
      <c r="AG39" s="192"/>
      <c r="AH39" s="200">
        <v>1</v>
      </c>
      <c r="AI39" s="200">
        <v>1</v>
      </c>
      <c r="AJ39" s="200"/>
      <c r="AK39" s="134"/>
      <c r="AL39" s="193">
        <v>3</v>
      </c>
    </row>
    <row r="40" spans="1:38" ht="27.75" customHeight="1">
      <c r="A40" s="128">
        <v>29</v>
      </c>
      <c r="B40" s="242" t="s">
        <v>35</v>
      </c>
      <c r="C40" s="195">
        <f t="shared" si="10"/>
        <v>2</v>
      </c>
      <c r="D40" s="55"/>
      <c r="E40" s="28">
        <f t="shared" si="11"/>
        <v>30</v>
      </c>
      <c r="F40" s="55">
        <f t="shared" si="13"/>
        <v>15</v>
      </c>
      <c r="G40" s="29">
        <f t="shared" si="13"/>
        <v>15</v>
      </c>
      <c r="H40" s="29">
        <f t="shared" si="13"/>
        <v>0</v>
      </c>
      <c r="I40" s="277"/>
      <c r="J40" s="277"/>
      <c r="K40" s="277"/>
      <c r="L40" s="277"/>
      <c r="M40" s="192"/>
      <c r="N40" s="277"/>
      <c r="O40" s="277"/>
      <c r="P40" s="277"/>
      <c r="Q40" s="277"/>
      <c r="R40" s="193"/>
      <c r="S40" s="134">
        <v>1</v>
      </c>
      <c r="T40" s="134">
        <v>1</v>
      </c>
      <c r="U40" s="134"/>
      <c r="V40" s="134"/>
      <c r="W40" s="193">
        <v>2</v>
      </c>
      <c r="X40" s="134"/>
      <c r="Y40" s="134"/>
      <c r="Z40" s="134"/>
      <c r="AA40" s="134"/>
      <c r="AB40" s="193"/>
      <c r="AC40" s="134"/>
      <c r="AD40" s="134"/>
      <c r="AE40" s="134"/>
      <c r="AF40" s="134"/>
      <c r="AG40" s="192"/>
      <c r="AH40" s="200"/>
      <c r="AI40" s="200"/>
      <c r="AJ40" s="200"/>
      <c r="AK40" s="134"/>
      <c r="AL40" s="193"/>
    </row>
    <row r="41" spans="1:38" ht="33" customHeight="1">
      <c r="A41" s="128">
        <v>30</v>
      </c>
      <c r="B41" s="255" t="s">
        <v>88</v>
      </c>
      <c r="C41" s="195">
        <f t="shared" si="10"/>
        <v>3</v>
      </c>
      <c r="D41" s="158"/>
      <c r="E41" s="28">
        <f t="shared" si="11"/>
        <v>45</v>
      </c>
      <c r="F41" s="55">
        <f t="shared" si="13"/>
        <v>15</v>
      </c>
      <c r="G41" s="29">
        <f t="shared" si="13"/>
        <v>30</v>
      </c>
      <c r="H41" s="29">
        <f t="shared" si="13"/>
        <v>0</v>
      </c>
      <c r="I41" s="277">
        <v>1</v>
      </c>
      <c r="J41" s="277">
        <v>2</v>
      </c>
      <c r="K41" s="277"/>
      <c r="L41" s="277"/>
      <c r="M41" s="192">
        <v>3</v>
      </c>
      <c r="N41" s="277"/>
      <c r="O41" s="277"/>
      <c r="P41" s="277"/>
      <c r="Q41" s="277"/>
      <c r="R41" s="193"/>
      <c r="S41" s="200"/>
      <c r="T41" s="200"/>
      <c r="U41" s="200"/>
      <c r="V41" s="200"/>
      <c r="W41" s="192"/>
      <c r="X41" s="134"/>
      <c r="Y41" s="134"/>
      <c r="Z41" s="134"/>
      <c r="AA41" s="134"/>
      <c r="AB41" s="193"/>
      <c r="AC41" s="134"/>
      <c r="AD41" s="134"/>
      <c r="AE41" s="134"/>
      <c r="AF41" s="134"/>
      <c r="AG41" s="192"/>
      <c r="AH41" s="200"/>
      <c r="AI41" s="200"/>
      <c r="AJ41" s="200"/>
      <c r="AK41" s="134"/>
      <c r="AL41" s="193"/>
    </row>
    <row r="42" spans="1:38" ht="32.25" customHeight="1">
      <c r="A42" s="128">
        <v>31</v>
      </c>
      <c r="B42" s="243" t="s">
        <v>43</v>
      </c>
      <c r="C42" s="195">
        <f aca="true" t="shared" si="14" ref="C42:C49">SUM(M42,R42,W42,AB42,AG42,AL42)</f>
        <v>1</v>
      </c>
      <c r="D42" s="55"/>
      <c r="E42" s="28">
        <f aca="true" t="shared" si="15" ref="E42:E49">F42+G42+H42</f>
        <v>15</v>
      </c>
      <c r="F42" s="55">
        <f aca="true" t="shared" si="16" ref="F42:F49">I42*15+N42*15+S42*15+X42*15+AC42*15+AH42*15</f>
        <v>15</v>
      </c>
      <c r="G42" s="29">
        <f aca="true" t="shared" si="17" ref="G42:G50">J42*15+O42*15+T42*15+Y42*15+AD42*15+AI42*15</f>
        <v>0</v>
      </c>
      <c r="H42" s="29">
        <f aca="true" t="shared" si="18" ref="H42:H49">K42*15+P42*15+U42*15+Z42*15+AE42*15+AJ42*15</f>
        <v>0</v>
      </c>
      <c r="I42" s="277"/>
      <c r="J42" s="277"/>
      <c r="K42" s="277"/>
      <c r="L42" s="277"/>
      <c r="M42" s="192"/>
      <c r="N42" s="277"/>
      <c r="O42" s="277"/>
      <c r="P42" s="277"/>
      <c r="Q42" s="277"/>
      <c r="R42" s="193"/>
      <c r="S42" s="134"/>
      <c r="T42" s="134"/>
      <c r="U42" s="134"/>
      <c r="V42" s="134"/>
      <c r="W42" s="193"/>
      <c r="X42" s="134">
        <v>1</v>
      </c>
      <c r="Y42" s="134"/>
      <c r="Z42" s="134"/>
      <c r="AA42" s="134"/>
      <c r="AB42" s="193">
        <v>1</v>
      </c>
      <c r="AC42" s="134"/>
      <c r="AD42" s="134"/>
      <c r="AE42" s="134"/>
      <c r="AF42" s="134"/>
      <c r="AG42" s="192"/>
      <c r="AH42" s="200"/>
      <c r="AI42" s="200"/>
      <c r="AJ42" s="200"/>
      <c r="AK42" s="134"/>
      <c r="AL42" s="193"/>
    </row>
    <row r="43" spans="1:38" ht="23.25" customHeight="1">
      <c r="A43" s="128">
        <v>32</v>
      </c>
      <c r="B43" s="242" t="s">
        <v>34</v>
      </c>
      <c r="C43" s="195">
        <f>SUM(M43,R43,W43,AB43,AG43,AL43)</f>
        <v>5</v>
      </c>
      <c r="D43" s="55">
        <v>1</v>
      </c>
      <c r="E43" s="28">
        <f t="shared" si="15"/>
        <v>45</v>
      </c>
      <c r="F43" s="55">
        <f t="shared" si="16"/>
        <v>15</v>
      </c>
      <c r="G43" s="29">
        <f t="shared" si="17"/>
        <v>30</v>
      </c>
      <c r="H43" s="29">
        <f t="shared" si="18"/>
        <v>0</v>
      </c>
      <c r="I43" s="277"/>
      <c r="J43" s="277"/>
      <c r="K43" s="277"/>
      <c r="L43" s="277"/>
      <c r="M43" s="192"/>
      <c r="N43" s="277"/>
      <c r="O43" s="277"/>
      <c r="P43" s="277"/>
      <c r="Q43" s="277"/>
      <c r="R43" s="193"/>
      <c r="S43" s="134">
        <v>1</v>
      </c>
      <c r="T43" s="134">
        <v>2</v>
      </c>
      <c r="U43" s="134"/>
      <c r="V43" s="134" t="s">
        <v>23</v>
      </c>
      <c r="W43" s="193">
        <v>5</v>
      </c>
      <c r="X43" s="134"/>
      <c r="Y43" s="134"/>
      <c r="Z43" s="134"/>
      <c r="AA43" s="134"/>
      <c r="AB43" s="193"/>
      <c r="AC43" s="134"/>
      <c r="AD43" s="134"/>
      <c r="AE43" s="134"/>
      <c r="AF43" s="134"/>
      <c r="AG43" s="192"/>
      <c r="AH43" s="200"/>
      <c r="AI43" s="200"/>
      <c r="AJ43" s="200"/>
      <c r="AK43" s="134"/>
      <c r="AL43" s="193"/>
    </row>
    <row r="44" spans="1:38" ht="25.5" customHeight="1">
      <c r="A44" s="128">
        <v>33</v>
      </c>
      <c r="B44" s="242" t="s">
        <v>33</v>
      </c>
      <c r="C44" s="195">
        <f t="shared" si="14"/>
        <v>6</v>
      </c>
      <c r="D44" s="55">
        <v>1</v>
      </c>
      <c r="E44" s="28">
        <f t="shared" si="15"/>
        <v>60</v>
      </c>
      <c r="F44" s="55">
        <f t="shared" si="16"/>
        <v>30</v>
      </c>
      <c r="G44" s="29">
        <f t="shared" si="17"/>
        <v>30</v>
      </c>
      <c r="H44" s="29">
        <f t="shared" si="18"/>
        <v>0</v>
      </c>
      <c r="I44" s="277"/>
      <c r="J44" s="277"/>
      <c r="K44" s="277"/>
      <c r="L44" s="277"/>
      <c r="M44" s="192"/>
      <c r="N44" s="277">
        <v>2</v>
      </c>
      <c r="O44" s="277">
        <v>2</v>
      </c>
      <c r="P44" s="277"/>
      <c r="Q44" s="277" t="s">
        <v>23</v>
      </c>
      <c r="R44" s="192">
        <v>6</v>
      </c>
      <c r="S44" s="134"/>
      <c r="T44" s="134"/>
      <c r="U44" s="134"/>
      <c r="V44" s="134"/>
      <c r="W44" s="193"/>
      <c r="X44" s="134"/>
      <c r="Y44" s="134"/>
      <c r="Z44" s="134"/>
      <c r="AA44" s="134"/>
      <c r="AB44" s="193"/>
      <c r="AC44" s="134"/>
      <c r="AD44" s="134"/>
      <c r="AE44" s="134"/>
      <c r="AF44" s="134"/>
      <c r="AG44" s="192"/>
      <c r="AH44" s="200"/>
      <c r="AI44" s="200"/>
      <c r="AJ44" s="200"/>
      <c r="AK44" s="134"/>
      <c r="AL44" s="193"/>
    </row>
    <row r="45" spans="1:38" ht="34.5" customHeight="1">
      <c r="A45" s="128">
        <v>34</v>
      </c>
      <c r="B45" s="243" t="s">
        <v>71</v>
      </c>
      <c r="C45" s="195">
        <f t="shared" si="14"/>
        <v>2</v>
      </c>
      <c r="D45" s="55"/>
      <c r="E45" s="28">
        <f t="shared" si="15"/>
        <v>30</v>
      </c>
      <c r="F45" s="55">
        <f t="shared" si="16"/>
        <v>15</v>
      </c>
      <c r="G45" s="29">
        <f t="shared" si="17"/>
        <v>15</v>
      </c>
      <c r="H45" s="29">
        <f t="shared" si="18"/>
        <v>0</v>
      </c>
      <c r="I45" s="277"/>
      <c r="J45" s="277"/>
      <c r="K45" s="277"/>
      <c r="L45" s="277"/>
      <c r="M45" s="192"/>
      <c r="N45" s="277"/>
      <c r="O45" s="277"/>
      <c r="P45" s="277"/>
      <c r="Q45" s="277"/>
      <c r="R45" s="193"/>
      <c r="S45" s="200"/>
      <c r="T45" s="200"/>
      <c r="U45" s="200"/>
      <c r="V45" s="200"/>
      <c r="W45" s="192"/>
      <c r="X45" s="134"/>
      <c r="Y45" s="134"/>
      <c r="Z45" s="134"/>
      <c r="AA45" s="134"/>
      <c r="AB45" s="192"/>
      <c r="AC45" s="134">
        <v>1</v>
      </c>
      <c r="AD45" s="134">
        <v>1</v>
      </c>
      <c r="AE45" s="134"/>
      <c r="AF45" s="134"/>
      <c r="AG45" s="192">
        <v>2</v>
      </c>
      <c r="AH45" s="200"/>
      <c r="AI45" s="200"/>
      <c r="AJ45" s="200"/>
      <c r="AK45" s="134"/>
      <c r="AL45" s="193"/>
    </row>
    <row r="46" spans="1:38" ht="27" customHeight="1">
      <c r="A46" s="128">
        <v>35</v>
      </c>
      <c r="B46" s="243" t="s">
        <v>38</v>
      </c>
      <c r="C46" s="195">
        <f t="shared" si="14"/>
        <v>4</v>
      </c>
      <c r="D46" s="55">
        <v>1</v>
      </c>
      <c r="E46" s="28">
        <f t="shared" si="15"/>
        <v>30</v>
      </c>
      <c r="F46" s="55">
        <f t="shared" si="16"/>
        <v>0</v>
      </c>
      <c r="G46" s="29">
        <f t="shared" si="17"/>
        <v>30</v>
      </c>
      <c r="H46" s="29">
        <f t="shared" si="18"/>
        <v>0</v>
      </c>
      <c r="I46" s="277"/>
      <c r="J46" s="277"/>
      <c r="K46" s="277"/>
      <c r="L46" s="277"/>
      <c r="M46" s="192"/>
      <c r="N46" s="277"/>
      <c r="O46" s="277"/>
      <c r="P46" s="277"/>
      <c r="Q46" s="277"/>
      <c r="R46" s="193"/>
      <c r="S46" s="134"/>
      <c r="T46" s="134"/>
      <c r="U46" s="134"/>
      <c r="V46" s="134"/>
      <c r="W46" s="192"/>
      <c r="X46" s="134"/>
      <c r="Y46" s="134"/>
      <c r="Z46" s="134"/>
      <c r="AA46" s="135"/>
      <c r="AB46" s="193"/>
      <c r="AC46" s="134"/>
      <c r="AD46" s="217"/>
      <c r="AE46" s="217"/>
      <c r="AF46" s="218"/>
      <c r="AG46" s="219"/>
      <c r="AH46" s="200"/>
      <c r="AI46" s="200">
        <v>2</v>
      </c>
      <c r="AJ46" s="200"/>
      <c r="AK46" s="134" t="s">
        <v>23</v>
      </c>
      <c r="AL46" s="193">
        <v>4</v>
      </c>
    </row>
    <row r="47" spans="1:38" ht="24.75" customHeight="1">
      <c r="A47" s="234">
        <v>36</v>
      </c>
      <c r="B47" s="242" t="s">
        <v>56</v>
      </c>
      <c r="C47" s="195">
        <f>SUM(M47,R47,W47,AB47,AG47,AL47)</f>
        <v>2</v>
      </c>
      <c r="D47" s="55"/>
      <c r="E47" s="28">
        <f>F47+G47+H47</f>
        <v>30</v>
      </c>
      <c r="F47" s="55">
        <f>I47*15+N47*15+S47*15+X47*15+AC47*15+AH47*15</f>
        <v>0</v>
      </c>
      <c r="G47" s="29">
        <f t="shared" si="17"/>
        <v>30</v>
      </c>
      <c r="H47" s="29">
        <f t="shared" si="18"/>
        <v>0</v>
      </c>
      <c r="I47" s="277"/>
      <c r="J47" s="277"/>
      <c r="K47" s="277"/>
      <c r="L47" s="277"/>
      <c r="M47" s="193"/>
      <c r="N47" s="277"/>
      <c r="O47" s="277"/>
      <c r="P47" s="277"/>
      <c r="Q47" s="277"/>
      <c r="R47" s="193"/>
      <c r="S47" s="216"/>
      <c r="T47" s="216">
        <v>2</v>
      </c>
      <c r="U47" s="216"/>
      <c r="V47" s="216"/>
      <c r="W47" s="192">
        <v>2</v>
      </c>
      <c r="X47" s="216"/>
      <c r="Y47" s="216"/>
      <c r="Z47" s="216"/>
      <c r="AA47" s="216"/>
      <c r="AB47" s="193"/>
      <c r="AC47" s="134"/>
      <c r="AD47" s="134"/>
      <c r="AE47" s="134"/>
      <c r="AF47" s="134"/>
      <c r="AG47" s="192"/>
      <c r="AH47" s="200"/>
      <c r="AI47" s="200"/>
      <c r="AJ47" s="200"/>
      <c r="AK47" s="134"/>
      <c r="AL47" s="193"/>
    </row>
    <row r="48" spans="1:38" ht="27" customHeight="1">
      <c r="A48" s="128">
        <v>37</v>
      </c>
      <c r="B48" s="241" t="s">
        <v>52</v>
      </c>
      <c r="C48" s="195">
        <f>SUM(M48,R48,W48,AB48,AG48,AL48)</f>
        <v>2</v>
      </c>
      <c r="D48" s="157"/>
      <c r="E48" s="176">
        <f>F48+G48+H48</f>
        <v>30</v>
      </c>
      <c r="F48" s="55">
        <f>I48*15+N48*15+S48*15+X48*15+AC48*15+AH48*15</f>
        <v>0</v>
      </c>
      <c r="G48" s="29">
        <f t="shared" si="17"/>
        <v>30</v>
      </c>
      <c r="H48" s="29">
        <f t="shared" si="18"/>
        <v>0</v>
      </c>
      <c r="I48" s="278"/>
      <c r="J48" s="278"/>
      <c r="K48" s="278"/>
      <c r="L48" s="278"/>
      <c r="M48" s="202"/>
      <c r="N48" s="278"/>
      <c r="O48" s="278"/>
      <c r="P48" s="278"/>
      <c r="Q48" s="278"/>
      <c r="R48" s="202"/>
      <c r="S48" s="203"/>
      <c r="T48" s="203"/>
      <c r="U48" s="203"/>
      <c r="V48" s="203"/>
      <c r="W48" s="202"/>
      <c r="X48" s="201"/>
      <c r="Y48" s="201"/>
      <c r="Z48" s="201"/>
      <c r="AA48" s="201"/>
      <c r="AB48" s="202"/>
      <c r="AC48" s="201"/>
      <c r="AD48" s="201">
        <v>2</v>
      </c>
      <c r="AE48" s="201"/>
      <c r="AF48" s="201"/>
      <c r="AG48" s="202">
        <v>2</v>
      </c>
      <c r="AH48" s="203"/>
      <c r="AI48" s="203"/>
      <c r="AJ48" s="203"/>
      <c r="AK48" s="201"/>
      <c r="AL48" s="202"/>
    </row>
    <row r="49" spans="1:38" ht="28.5" customHeight="1">
      <c r="A49" s="128">
        <v>38</v>
      </c>
      <c r="B49" s="242" t="s">
        <v>36</v>
      </c>
      <c r="C49" s="195">
        <f t="shared" si="14"/>
        <v>2</v>
      </c>
      <c r="D49" s="55"/>
      <c r="E49" s="28">
        <f t="shared" si="15"/>
        <v>30</v>
      </c>
      <c r="F49" s="55">
        <f t="shared" si="16"/>
        <v>0</v>
      </c>
      <c r="G49" s="29">
        <f t="shared" si="17"/>
        <v>30</v>
      </c>
      <c r="H49" s="29">
        <f t="shared" si="18"/>
        <v>0</v>
      </c>
      <c r="I49" s="277"/>
      <c r="J49" s="277">
        <v>2</v>
      </c>
      <c r="K49" s="277"/>
      <c r="L49" s="277"/>
      <c r="M49" s="192">
        <v>2</v>
      </c>
      <c r="N49" s="277"/>
      <c r="O49" s="277"/>
      <c r="P49" s="277"/>
      <c r="Q49" s="277"/>
      <c r="R49" s="193"/>
      <c r="S49" s="200"/>
      <c r="T49" s="200"/>
      <c r="U49" s="200"/>
      <c r="V49" s="200"/>
      <c r="W49" s="192"/>
      <c r="X49" s="134"/>
      <c r="Y49" s="134"/>
      <c r="Z49" s="134"/>
      <c r="AA49" s="134"/>
      <c r="AB49" s="193"/>
      <c r="AC49" s="134"/>
      <c r="AD49" s="134"/>
      <c r="AE49" s="134"/>
      <c r="AF49" s="134"/>
      <c r="AG49" s="192"/>
      <c r="AH49" s="200"/>
      <c r="AI49" s="200"/>
      <c r="AJ49" s="200"/>
      <c r="AK49" s="134"/>
      <c r="AL49" s="193"/>
    </row>
    <row r="50" spans="1:38" ht="27.75" customHeight="1">
      <c r="A50" s="128">
        <v>39</v>
      </c>
      <c r="B50" s="243" t="s">
        <v>72</v>
      </c>
      <c r="C50" s="195">
        <f>SUM(M50,R50,W50,AB50,AG50,AL50)</f>
        <v>2</v>
      </c>
      <c r="D50" s="55"/>
      <c r="E50" s="28">
        <f>F50+G50+H50</f>
        <v>30</v>
      </c>
      <c r="F50" s="55">
        <f>I50*15+N50*15+S50*15+X50*15+AC50*15+AH50*15</f>
        <v>0</v>
      </c>
      <c r="G50" s="29">
        <f t="shared" si="17"/>
        <v>30</v>
      </c>
      <c r="H50" s="29">
        <f>K50*15+P50*15+U50*15+Z50*15+AE50*15+AJ50*15</f>
        <v>0</v>
      </c>
      <c r="I50" s="277"/>
      <c r="J50" s="277"/>
      <c r="K50" s="277"/>
      <c r="L50" s="277"/>
      <c r="M50" s="193"/>
      <c r="N50" s="277"/>
      <c r="O50" s="277"/>
      <c r="P50" s="277"/>
      <c r="Q50" s="277"/>
      <c r="R50" s="193"/>
      <c r="S50" s="200"/>
      <c r="T50" s="200"/>
      <c r="U50" s="200"/>
      <c r="V50" s="200"/>
      <c r="W50" s="192"/>
      <c r="X50" s="134"/>
      <c r="Y50" s="134">
        <v>2</v>
      </c>
      <c r="Z50" s="134"/>
      <c r="AA50" s="134"/>
      <c r="AB50" s="193">
        <v>2</v>
      </c>
      <c r="AC50" s="134"/>
      <c r="AD50" s="134"/>
      <c r="AE50" s="134"/>
      <c r="AF50" s="134"/>
      <c r="AG50" s="192"/>
      <c r="AH50" s="200"/>
      <c r="AI50" s="200"/>
      <c r="AJ50" s="200"/>
      <c r="AK50" s="134"/>
      <c r="AL50" s="193"/>
    </row>
    <row r="51" spans="1:38" s="175" customFormat="1" ht="36" customHeight="1">
      <c r="A51" s="184" t="s">
        <v>58</v>
      </c>
      <c r="B51" s="249" t="s">
        <v>79</v>
      </c>
      <c r="C51" s="179">
        <f>SUM(M51+R51+W51+AB51+AG51+AL51)</f>
        <v>17</v>
      </c>
      <c r="D51" s="177"/>
      <c r="E51" s="183">
        <f>F51+G51+H51</f>
        <v>165</v>
      </c>
      <c r="F51" s="177">
        <v>0</v>
      </c>
      <c r="G51" s="178">
        <v>0</v>
      </c>
      <c r="H51" s="262">
        <f>K51*15+P51*15+U51*15+Z51*15+AE51*15+AJ51*15+AO51*15+AT51*15+AY51*15+BD51*15</f>
        <v>165</v>
      </c>
      <c r="I51" s="286"/>
      <c r="J51" s="286"/>
      <c r="K51" s="277">
        <v>2</v>
      </c>
      <c r="L51" s="286"/>
      <c r="M51" s="260">
        <v>2</v>
      </c>
      <c r="N51" s="286"/>
      <c r="O51" s="286"/>
      <c r="P51" s="289">
        <v>2</v>
      </c>
      <c r="Q51" s="286"/>
      <c r="R51" s="181">
        <v>3</v>
      </c>
      <c r="S51" s="220"/>
      <c r="T51" s="220"/>
      <c r="U51" s="258">
        <v>3</v>
      </c>
      <c r="V51" s="220"/>
      <c r="W51" s="182">
        <v>4</v>
      </c>
      <c r="X51" s="220"/>
      <c r="Y51" s="220"/>
      <c r="Z51" s="258">
        <v>4</v>
      </c>
      <c r="AA51" s="220"/>
      <c r="AB51" s="181">
        <v>8</v>
      </c>
      <c r="AC51" s="220"/>
      <c r="AD51" s="220"/>
      <c r="AE51" s="180"/>
      <c r="AF51" s="220"/>
      <c r="AG51" s="182"/>
      <c r="AH51" s="220"/>
      <c r="AI51" s="220"/>
      <c r="AJ51" s="180"/>
      <c r="AK51" s="220"/>
      <c r="AL51" s="181"/>
    </row>
    <row r="52" spans="1:38" ht="31.5" customHeight="1">
      <c r="A52" s="165" t="s">
        <v>23</v>
      </c>
      <c r="B52" s="169" t="s">
        <v>59</v>
      </c>
      <c r="C52" s="174">
        <f aca="true" t="shared" si="19" ref="C52:H52">SUM(C53:C62)</f>
        <v>38</v>
      </c>
      <c r="D52" s="174">
        <f t="shared" si="19"/>
        <v>4</v>
      </c>
      <c r="E52" s="167">
        <f t="shared" si="19"/>
        <v>405</v>
      </c>
      <c r="F52" s="166">
        <f t="shared" si="19"/>
        <v>120</v>
      </c>
      <c r="G52" s="168">
        <f t="shared" si="19"/>
        <v>270</v>
      </c>
      <c r="H52" s="168">
        <f t="shared" si="19"/>
        <v>15</v>
      </c>
      <c r="I52" s="277"/>
      <c r="J52" s="277"/>
      <c r="K52" s="277"/>
      <c r="L52" s="277"/>
      <c r="M52" s="221"/>
      <c r="N52" s="277"/>
      <c r="O52" s="277"/>
      <c r="P52" s="277"/>
      <c r="Q52" s="277"/>
      <c r="R52" s="222"/>
      <c r="S52" s="215"/>
      <c r="T52" s="215"/>
      <c r="U52" s="215"/>
      <c r="V52" s="215"/>
      <c r="W52" s="221"/>
      <c r="X52" s="215"/>
      <c r="Y52" s="215"/>
      <c r="Z52" s="215"/>
      <c r="AA52" s="215"/>
      <c r="AB52" s="221"/>
      <c r="AC52" s="215"/>
      <c r="AD52" s="215"/>
      <c r="AE52" s="215"/>
      <c r="AF52" s="215"/>
      <c r="AG52" s="221"/>
      <c r="AH52" s="215"/>
      <c r="AI52" s="215"/>
      <c r="AJ52" s="215"/>
      <c r="AK52" s="215"/>
      <c r="AL52" s="222"/>
    </row>
    <row r="53" spans="1:38" ht="27.75" customHeight="1">
      <c r="A53" s="128">
        <v>40</v>
      </c>
      <c r="B53" s="246" t="s">
        <v>60</v>
      </c>
      <c r="C53" s="195">
        <f aca="true" t="shared" si="20" ref="C53:C62">SUM(M53,R53,W53,AB53,AG53,AL53)</f>
        <v>2</v>
      </c>
      <c r="D53" s="55"/>
      <c r="E53" s="28">
        <f aca="true" t="shared" si="21" ref="E53:E63">F53+G53+H53</f>
        <v>30</v>
      </c>
      <c r="F53" s="55">
        <f aca="true" t="shared" si="22" ref="F53:F62">I53*15+N53*15+S53*15+X53*15+AC53*15+AH53*15</f>
        <v>15</v>
      </c>
      <c r="G53" s="29">
        <f aca="true" t="shared" si="23" ref="G53:G62">J53*15+O53*15+T53*15+Y53*15+AD53*15+AI53*15</f>
        <v>15</v>
      </c>
      <c r="H53" s="29">
        <f aca="true" t="shared" si="24" ref="H53:H62">K53*15+P53*15+U53*15+Z53*15+AE53*15+AJ53*15</f>
        <v>0</v>
      </c>
      <c r="I53" s="276"/>
      <c r="J53" s="276"/>
      <c r="K53" s="276"/>
      <c r="L53" s="276"/>
      <c r="M53" s="197"/>
      <c r="N53" s="276">
        <v>1</v>
      </c>
      <c r="O53" s="276">
        <v>1</v>
      </c>
      <c r="P53" s="276"/>
      <c r="Q53" s="276"/>
      <c r="R53" s="198">
        <v>2</v>
      </c>
      <c r="S53" s="199"/>
      <c r="T53" s="199"/>
      <c r="U53" s="199"/>
      <c r="V53" s="199"/>
      <c r="W53" s="197"/>
      <c r="X53" s="196"/>
      <c r="Y53" s="196"/>
      <c r="Z53" s="196"/>
      <c r="AA53" s="196"/>
      <c r="AB53" s="198"/>
      <c r="AC53" s="196"/>
      <c r="AD53" s="196"/>
      <c r="AE53" s="196"/>
      <c r="AF53" s="196"/>
      <c r="AG53" s="197"/>
      <c r="AH53" s="196"/>
      <c r="AI53" s="196"/>
      <c r="AJ53" s="196"/>
      <c r="AK53" s="196"/>
      <c r="AL53" s="198"/>
    </row>
    <row r="54" spans="1:38" ht="27.75" customHeight="1">
      <c r="A54" s="128">
        <v>41</v>
      </c>
      <c r="B54" s="244" t="s">
        <v>61</v>
      </c>
      <c r="C54" s="195">
        <f t="shared" si="20"/>
        <v>2</v>
      </c>
      <c r="D54" s="55"/>
      <c r="E54" s="28">
        <f t="shared" si="21"/>
        <v>30</v>
      </c>
      <c r="F54" s="55">
        <f t="shared" si="22"/>
        <v>30</v>
      </c>
      <c r="G54" s="29">
        <f t="shared" si="23"/>
        <v>0</v>
      </c>
      <c r="H54" s="29">
        <f t="shared" si="24"/>
        <v>0</v>
      </c>
      <c r="I54" s="277"/>
      <c r="J54" s="277"/>
      <c r="K54" s="277"/>
      <c r="L54" s="277"/>
      <c r="M54" s="192"/>
      <c r="N54" s="277">
        <v>2</v>
      </c>
      <c r="O54" s="277"/>
      <c r="P54" s="277"/>
      <c r="Q54" s="277"/>
      <c r="R54" s="193">
        <v>2</v>
      </c>
      <c r="S54" s="217"/>
      <c r="T54" s="134"/>
      <c r="U54" s="134"/>
      <c r="V54" s="134"/>
      <c r="W54" s="223"/>
      <c r="X54" s="134"/>
      <c r="Y54" s="134"/>
      <c r="Z54" s="134"/>
      <c r="AA54" s="135"/>
      <c r="AB54" s="193"/>
      <c r="AC54" s="224"/>
      <c r="AD54" s="134"/>
      <c r="AE54" s="134"/>
      <c r="AF54" s="134"/>
      <c r="AG54" s="192"/>
      <c r="AH54" s="224"/>
      <c r="AI54" s="134"/>
      <c r="AJ54" s="134"/>
      <c r="AK54" s="134"/>
      <c r="AL54" s="193"/>
    </row>
    <row r="55" spans="1:38" ht="30.75" customHeight="1">
      <c r="A55" s="128">
        <v>42</v>
      </c>
      <c r="B55" s="243" t="s">
        <v>93</v>
      </c>
      <c r="C55" s="195">
        <f t="shared" si="20"/>
        <v>7</v>
      </c>
      <c r="D55" s="55">
        <v>1</v>
      </c>
      <c r="E55" s="28">
        <f t="shared" si="21"/>
        <v>60</v>
      </c>
      <c r="F55" s="55">
        <f t="shared" si="22"/>
        <v>15</v>
      </c>
      <c r="G55" s="29">
        <f t="shared" si="23"/>
        <v>45</v>
      </c>
      <c r="H55" s="29">
        <f t="shared" si="24"/>
        <v>0</v>
      </c>
      <c r="I55" s="277"/>
      <c r="J55" s="277"/>
      <c r="K55" s="277"/>
      <c r="L55" s="277"/>
      <c r="M55" s="192"/>
      <c r="N55" s="277"/>
      <c r="O55" s="277"/>
      <c r="P55" s="277"/>
      <c r="Q55" s="277"/>
      <c r="R55" s="193"/>
      <c r="S55" s="217">
        <v>1</v>
      </c>
      <c r="T55" s="217">
        <v>1</v>
      </c>
      <c r="U55" s="134"/>
      <c r="V55" s="134"/>
      <c r="W55" s="223">
        <v>3</v>
      </c>
      <c r="X55" s="217"/>
      <c r="Y55" s="217">
        <v>2</v>
      </c>
      <c r="Z55" s="217"/>
      <c r="AA55" s="225" t="s">
        <v>23</v>
      </c>
      <c r="AB55" s="219">
        <v>4</v>
      </c>
      <c r="AC55" s="217"/>
      <c r="AD55" s="217"/>
      <c r="AE55" s="217"/>
      <c r="AF55" s="225"/>
      <c r="AG55" s="219"/>
      <c r="AH55" s="224"/>
      <c r="AI55" s="134"/>
      <c r="AJ55" s="134"/>
      <c r="AK55" s="134"/>
      <c r="AL55" s="193"/>
    </row>
    <row r="56" spans="1:38" ht="27.75" customHeight="1">
      <c r="A56" s="128">
        <v>43</v>
      </c>
      <c r="B56" s="242" t="s">
        <v>62</v>
      </c>
      <c r="C56" s="195">
        <f t="shared" si="20"/>
        <v>5</v>
      </c>
      <c r="D56" s="55">
        <v>1</v>
      </c>
      <c r="E56" s="28">
        <f t="shared" si="21"/>
        <v>60</v>
      </c>
      <c r="F56" s="55">
        <f t="shared" si="22"/>
        <v>15</v>
      </c>
      <c r="G56" s="29">
        <f t="shared" si="23"/>
        <v>45</v>
      </c>
      <c r="H56" s="29">
        <f t="shared" si="24"/>
        <v>0</v>
      </c>
      <c r="I56" s="277"/>
      <c r="J56" s="277"/>
      <c r="K56" s="277"/>
      <c r="L56" s="277"/>
      <c r="M56" s="192"/>
      <c r="N56" s="277"/>
      <c r="O56" s="277"/>
      <c r="P56" s="277"/>
      <c r="Q56" s="277"/>
      <c r="R56" s="193"/>
      <c r="S56" s="217">
        <v>1</v>
      </c>
      <c r="T56" s="217">
        <v>3</v>
      </c>
      <c r="U56" s="217"/>
      <c r="V56" s="217" t="s">
        <v>23</v>
      </c>
      <c r="W56" s="223">
        <v>5</v>
      </c>
      <c r="X56" s="226"/>
      <c r="Y56" s="217"/>
      <c r="Z56" s="217"/>
      <c r="AA56" s="217"/>
      <c r="AB56" s="223"/>
      <c r="AC56" s="226"/>
      <c r="AD56" s="217"/>
      <c r="AE56" s="217"/>
      <c r="AF56" s="217"/>
      <c r="AG56" s="223"/>
      <c r="AH56" s="224"/>
      <c r="AI56" s="134"/>
      <c r="AJ56" s="134"/>
      <c r="AK56" s="134"/>
      <c r="AL56" s="193"/>
    </row>
    <row r="57" spans="1:38" ht="37.5" customHeight="1">
      <c r="A57" s="128">
        <v>44</v>
      </c>
      <c r="B57" s="244" t="s">
        <v>63</v>
      </c>
      <c r="C57" s="195">
        <f t="shared" si="20"/>
        <v>9</v>
      </c>
      <c r="D57" s="55">
        <v>1</v>
      </c>
      <c r="E57" s="28">
        <f t="shared" si="21"/>
        <v>90</v>
      </c>
      <c r="F57" s="55">
        <f t="shared" si="22"/>
        <v>15</v>
      </c>
      <c r="G57" s="29">
        <f t="shared" si="23"/>
        <v>75</v>
      </c>
      <c r="H57" s="29">
        <f t="shared" si="24"/>
        <v>0</v>
      </c>
      <c r="I57" s="277"/>
      <c r="J57" s="277"/>
      <c r="K57" s="277"/>
      <c r="L57" s="277"/>
      <c r="M57" s="192"/>
      <c r="N57" s="277"/>
      <c r="O57" s="277"/>
      <c r="P57" s="277"/>
      <c r="Q57" s="277"/>
      <c r="R57" s="193"/>
      <c r="S57" s="217">
        <v>1</v>
      </c>
      <c r="T57" s="217">
        <v>1</v>
      </c>
      <c r="U57" s="217"/>
      <c r="V57" s="217"/>
      <c r="W57" s="223">
        <v>2</v>
      </c>
      <c r="X57" s="217"/>
      <c r="Y57" s="217">
        <v>2</v>
      </c>
      <c r="Z57" s="217"/>
      <c r="AA57" s="217"/>
      <c r="AB57" s="223">
        <v>3</v>
      </c>
      <c r="AC57" s="224"/>
      <c r="AD57" s="134">
        <v>2</v>
      </c>
      <c r="AE57" s="134"/>
      <c r="AF57" s="134" t="s">
        <v>23</v>
      </c>
      <c r="AG57" s="192">
        <v>4</v>
      </c>
      <c r="AH57" s="224"/>
      <c r="AI57" s="134"/>
      <c r="AJ57" s="134"/>
      <c r="AK57" s="134"/>
      <c r="AL57" s="193"/>
    </row>
    <row r="58" spans="1:38" ht="35.25" customHeight="1">
      <c r="A58" s="128">
        <v>45</v>
      </c>
      <c r="B58" s="244" t="s">
        <v>64</v>
      </c>
      <c r="C58" s="195">
        <f t="shared" si="20"/>
        <v>4</v>
      </c>
      <c r="D58" s="161">
        <v>1</v>
      </c>
      <c r="E58" s="28">
        <f t="shared" si="21"/>
        <v>45</v>
      </c>
      <c r="F58" s="55">
        <f t="shared" si="22"/>
        <v>15</v>
      </c>
      <c r="G58" s="29">
        <f t="shared" si="23"/>
        <v>30</v>
      </c>
      <c r="H58" s="29">
        <f t="shared" si="24"/>
        <v>0</v>
      </c>
      <c r="I58" s="277"/>
      <c r="J58" s="277"/>
      <c r="K58" s="277"/>
      <c r="L58" s="277"/>
      <c r="M58" s="192"/>
      <c r="N58" s="277"/>
      <c r="O58" s="277"/>
      <c r="P58" s="277"/>
      <c r="Q58" s="277"/>
      <c r="R58" s="193"/>
      <c r="S58" s="217"/>
      <c r="T58" s="217"/>
      <c r="U58" s="217"/>
      <c r="V58" s="217"/>
      <c r="W58" s="223"/>
      <c r="X58" s="217"/>
      <c r="Y58" s="217"/>
      <c r="Z58" s="217"/>
      <c r="AA58" s="217"/>
      <c r="AB58" s="223"/>
      <c r="AC58" s="224">
        <v>1</v>
      </c>
      <c r="AD58" s="134">
        <v>2</v>
      </c>
      <c r="AE58" s="134"/>
      <c r="AF58" s="134" t="s">
        <v>23</v>
      </c>
      <c r="AG58" s="192">
        <v>4</v>
      </c>
      <c r="AH58" s="224"/>
      <c r="AI58" s="134"/>
      <c r="AJ58" s="134"/>
      <c r="AK58" s="134"/>
      <c r="AL58" s="193"/>
    </row>
    <row r="59" spans="1:38" ht="31.5" customHeight="1">
      <c r="A59" s="128">
        <v>46</v>
      </c>
      <c r="B59" s="243" t="s">
        <v>65</v>
      </c>
      <c r="C59" s="195">
        <f t="shared" si="20"/>
        <v>3</v>
      </c>
      <c r="E59" s="28">
        <f t="shared" si="21"/>
        <v>30</v>
      </c>
      <c r="F59" s="55">
        <f t="shared" si="22"/>
        <v>0</v>
      </c>
      <c r="G59" s="29">
        <f t="shared" si="23"/>
        <v>30</v>
      </c>
      <c r="H59" s="29">
        <f t="shared" si="24"/>
        <v>0</v>
      </c>
      <c r="I59" s="277"/>
      <c r="J59" s="277"/>
      <c r="K59" s="277"/>
      <c r="L59" s="277"/>
      <c r="M59" s="192"/>
      <c r="N59" s="277"/>
      <c r="O59" s="277"/>
      <c r="P59" s="277"/>
      <c r="Q59" s="277"/>
      <c r="R59" s="193"/>
      <c r="S59" s="227"/>
      <c r="T59" s="217"/>
      <c r="U59" s="227"/>
      <c r="V59" s="227"/>
      <c r="W59" s="223"/>
      <c r="X59" s="217"/>
      <c r="Y59" s="217"/>
      <c r="Z59" s="217"/>
      <c r="AA59" s="217"/>
      <c r="AB59" s="219"/>
      <c r="AC59" s="134"/>
      <c r="AD59" s="134"/>
      <c r="AE59" s="134"/>
      <c r="AF59" s="134"/>
      <c r="AG59" s="192"/>
      <c r="AH59" s="200"/>
      <c r="AI59" s="200">
        <v>2</v>
      </c>
      <c r="AJ59" s="200"/>
      <c r="AK59" s="134"/>
      <c r="AL59" s="193">
        <v>3</v>
      </c>
    </row>
    <row r="60" spans="1:38" ht="27.75" customHeight="1">
      <c r="A60" s="128">
        <v>47</v>
      </c>
      <c r="B60" s="242" t="s">
        <v>66</v>
      </c>
      <c r="C60" s="195">
        <f t="shared" si="20"/>
        <v>2</v>
      </c>
      <c r="D60" s="55"/>
      <c r="E60" s="28">
        <f t="shared" si="21"/>
        <v>30</v>
      </c>
      <c r="F60" s="55">
        <f t="shared" si="22"/>
        <v>15</v>
      </c>
      <c r="G60" s="29">
        <f t="shared" si="23"/>
        <v>15</v>
      </c>
      <c r="H60" s="29">
        <f t="shared" si="24"/>
        <v>0</v>
      </c>
      <c r="I60" s="277"/>
      <c r="J60" s="277"/>
      <c r="K60" s="277"/>
      <c r="L60" s="277"/>
      <c r="M60" s="193"/>
      <c r="N60" s="277">
        <v>1</v>
      </c>
      <c r="O60" s="277">
        <v>1</v>
      </c>
      <c r="P60" s="277"/>
      <c r="Q60" s="277"/>
      <c r="R60" s="193">
        <v>2</v>
      </c>
      <c r="S60" s="200"/>
      <c r="T60" s="200"/>
      <c r="U60" s="200"/>
      <c r="V60" s="200"/>
      <c r="W60" s="192"/>
      <c r="X60" s="134"/>
      <c r="Y60" s="134"/>
      <c r="Z60" s="134"/>
      <c r="AA60" s="134"/>
      <c r="AB60" s="193"/>
      <c r="AC60" s="134"/>
      <c r="AD60" s="134"/>
      <c r="AE60" s="134"/>
      <c r="AF60" s="134"/>
      <c r="AG60" s="192"/>
      <c r="AH60" s="134"/>
      <c r="AI60" s="134"/>
      <c r="AJ60" s="134"/>
      <c r="AK60" s="134"/>
      <c r="AL60" s="193"/>
    </row>
    <row r="61" spans="1:38" ht="27.75" customHeight="1">
      <c r="A61" s="234">
        <v>48</v>
      </c>
      <c r="B61" s="242" t="s">
        <v>82</v>
      </c>
      <c r="C61" s="235">
        <f t="shared" si="20"/>
        <v>2</v>
      </c>
      <c r="D61" s="55"/>
      <c r="E61" s="28">
        <f t="shared" si="21"/>
        <v>15</v>
      </c>
      <c r="F61" s="55">
        <f t="shared" si="22"/>
        <v>0</v>
      </c>
      <c r="G61" s="29">
        <f t="shared" si="23"/>
        <v>0</v>
      </c>
      <c r="H61" s="29">
        <f t="shared" si="24"/>
        <v>15</v>
      </c>
      <c r="I61" s="277"/>
      <c r="J61" s="277"/>
      <c r="K61" s="277"/>
      <c r="L61" s="277"/>
      <c r="M61" s="192"/>
      <c r="N61" s="277"/>
      <c r="O61" s="277"/>
      <c r="P61" s="277"/>
      <c r="Q61" s="277"/>
      <c r="R61" s="193"/>
      <c r="S61" s="200"/>
      <c r="T61" s="200"/>
      <c r="U61" s="200"/>
      <c r="V61" s="200"/>
      <c r="W61" s="192"/>
      <c r="X61" s="134"/>
      <c r="Y61" s="134"/>
      <c r="Z61" s="134">
        <v>1</v>
      </c>
      <c r="AA61" s="134"/>
      <c r="AB61" s="193">
        <v>2</v>
      </c>
      <c r="AC61" s="134"/>
      <c r="AD61" s="134"/>
      <c r="AE61" s="134"/>
      <c r="AF61" s="134"/>
      <c r="AG61" s="193"/>
      <c r="AH61" s="134"/>
      <c r="AI61" s="134"/>
      <c r="AJ61" s="134"/>
      <c r="AK61" s="134"/>
      <c r="AL61" s="193"/>
    </row>
    <row r="62" spans="1:38" ht="27.75" customHeight="1">
      <c r="A62" s="234">
        <v>49</v>
      </c>
      <c r="B62" s="242" t="s">
        <v>57</v>
      </c>
      <c r="C62" s="235">
        <f t="shared" si="20"/>
        <v>2</v>
      </c>
      <c r="D62" s="55"/>
      <c r="E62" s="28">
        <f t="shared" si="21"/>
        <v>15</v>
      </c>
      <c r="F62" s="55">
        <f t="shared" si="22"/>
        <v>0</v>
      </c>
      <c r="G62" s="29">
        <f t="shared" si="23"/>
        <v>15</v>
      </c>
      <c r="H62" s="29">
        <f t="shared" si="24"/>
        <v>0</v>
      </c>
      <c r="I62" s="277"/>
      <c r="J62" s="277"/>
      <c r="K62" s="277"/>
      <c r="L62" s="277"/>
      <c r="M62" s="192"/>
      <c r="N62" s="277"/>
      <c r="O62" s="277"/>
      <c r="P62" s="277"/>
      <c r="Q62" s="277"/>
      <c r="R62" s="193"/>
      <c r="S62" s="200"/>
      <c r="T62" s="200"/>
      <c r="U62" s="200"/>
      <c r="V62" s="200"/>
      <c r="W62" s="192"/>
      <c r="X62" s="134"/>
      <c r="Y62" s="134">
        <v>1</v>
      </c>
      <c r="Z62" s="134"/>
      <c r="AA62" s="134"/>
      <c r="AB62" s="193">
        <v>2</v>
      </c>
      <c r="AC62" s="134"/>
      <c r="AD62" s="134"/>
      <c r="AE62" s="134"/>
      <c r="AF62" s="134"/>
      <c r="AG62" s="193"/>
      <c r="AH62" s="200"/>
      <c r="AI62" s="200"/>
      <c r="AJ62" s="200"/>
      <c r="AK62" s="134"/>
      <c r="AL62" s="193"/>
    </row>
    <row r="63" spans="1:71" s="172" customFormat="1" ht="33.75" customHeight="1">
      <c r="A63" s="171" t="s">
        <v>73</v>
      </c>
      <c r="B63" s="250" t="s">
        <v>80</v>
      </c>
      <c r="C63" s="189">
        <f>SUM(M63+R63+W63+AB63+AG63+AL63)</f>
        <v>13</v>
      </c>
      <c r="D63" s="186"/>
      <c r="E63" s="187">
        <f t="shared" si="21"/>
        <v>105</v>
      </c>
      <c r="F63" s="186">
        <v>0</v>
      </c>
      <c r="G63" s="188">
        <v>0</v>
      </c>
      <c r="H63" s="259">
        <f>K63*15+P63*15+U63*15+Z63*15+AE63*15+AJ63*15+AO63*15+AT63*15+AY63*15+BD63*15</f>
        <v>105</v>
      </c>
      <c r="I63" s="228"/>
      <c r="J63" s="228"/>
      <c r="K63" s="228"/>
      <c r="L63" s="228"/>
      <c r="M63" s="229"/>
      <c r="N63" s="277"/>
      <c r="O63" s="277"/>
      <c r="P63" s="277"/>
      <c r="Q63" s="277"/>
      <c r="R63" s="230"/>
      <c r="S63" s="228"/>
      <c r="T63" s="228"/>
      <c r="U63" s="228"/>
      <c r="V63" s="228"/>
      <c r="W63" s="229"/>
      <c r="X63" s="228"/>
      <c r="Y63" s="228"/>
      <c r="Z63" s="228"/>
      <c r="AA63" s="228"/>
      <c r="AB63" s="230"/>
      <c r="AC63" s="228"/>
      <c r="AD63" s="228"/>
      <c r="AE63" s="258">
        <v>3</v>
      </c>
      <c r="AF63" s="180"/>
      <c r="AG63" s="182">
        <v>5</v>
      </c>
      <c r="AH63" s="180"/>
      <c r="AI63" s="180"/>
      <c r="AJ63" s="258">
        <v>4</v>
      </c>
      <c r="AK63" s="180"/>
      <c r="AL63" s="185">
        <v>8</v>
      </c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</row>
    <row r="64" spans="1:71" s="170" customFormat="1" ht="27.75" customHeight="1" hidden="1">
      <c r="A64" s="165" t="s">
        <v>74</v>
      </c>
      <c r="B64" s="173" t="s">
        <v>81</v>
      </c>
      <c r="C64" s="174">
        <f>SUM(C65:C68)</f>
        <v>0</v>
      </c>
      <c r="D64" s="174">
        <f>SUM(D65:D68)</f>
        <v>0</v>
      </c>
      <c r="E64" s="167">
        <f>SUM(E65:E68)</f>
        <v>0</v>
      </c>
      <c r="F64" s="167">
        <f>SUM(F65:F68)</f>
        <v>0</v>
      </c>
      <c r="G64" s="168">
        <f>SUM(G65:G68)</f>
        <v>0</v>
      </c>
      <c r="H64" s="168"/>
      <c r="I64" s="215"/>
      <c r="J64" s="215"/>
      <c r="K64" s="215"/>
      <c r="L64" s="215"/>
      <c r="M64" s="221"/>
      <c r="N64" s="215"/>
      <c r="O64" s="215"/>
      <c r="P64" s="215"/>
      <c r="Q64" s="215"/>
      <c r="R64" s="222"/>
      <c r="S64" s="215"/>
      <c r="T64" s="215"/>
      <c r="U64" s="215"/>
      <c r="V64" s="215"/>
      <c r="W64" s="221"/>
      <c r="X64" s="215"/>
      <c r="Y64" s="215"/>
      <c r="Z64" s="215"/>
      <c r="AA64" s="215"/>
      <c r="AB64" s="215"/>
      <c r="AC64" s="215"/>
      <c r="AD64" s="215"/>
      <c r="AE64" s="215"/>
      <c r="AF64" s="215"/>
      <c r="AG64" s="221"/>
      <c r="AH64" s="215"/>
      <c r="AI64" s="215"/>
      <c r="AJ64" s="215"/>
      <c r="AK64" s="215"/>
      <c r="AL64" s="231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</row>
    <row r="65" spans="1:38" ht="27.75" customHeight="1" hidden="1">
      <c r="A65" s="128">
        <v>50</v>
      </c>
      <c r="B65" s="149" t="s">
        <v>67</v>
      </c>
      <c r="C65" s="195">
        <f>SUM(M65,R65,W65,AB65,AG65,AL65)</f>
        <v>0</v>
      </c>
      <c r="D65" s="55"/>
      <c r="E65" s="28">
        <f>F65+G65+H65</f>
        <v>0</v>
      </c>
      <c r="F65" s="55">
        <f aca="true" t="shared" si="25" ref="F65:H68">I65*15+N65*15+S65*15+X65*15+AC65*15+AH65*15</f>
        <v>0</v>
      </c>
      <c r="G65" s="29">
        <f t="shared" si="25"/>
        <v>0</v>
      </c>
      <c r="H65" s="29">
        <f t="shared" si="25"/>
        <v>0</v>
      </c>
      <c r="I65" s="134"/>
      <c r="J65" s="134"/>
      <c r="K65" s="134"/>
      <c r="L65" s="134"/>
      <c r="M65" s="192"/>
      <c r="N65" s="134"/>
      <c r="O65" s="134"/>
      <c r="P65" s="134"/>
      <c r="Q65" s="134"/>
      <c r="R65" s="193"/>
      <c r="S65" s="200"/>
      <c r="T65" s="200"/>
      <c r="U65" s="200"/>
      <c r="V65" s="200"/>
      <c r="W65" s="192"/>
      <c r="X65" s="134"/>
      <c r="Y65" s="134"/>
      <c r="Z65" s="134"/>
      <c r="AA65" s="134"/>
      <c r="AB65" s="232"/>
      <c r="AC65" s="134"/>
      <c r="AD65" s="134"/>
      <c r="AE65" s="134"/>
      <c r="AF65" s="134"/>
      <c r="AG65" s="192"/>
      <c r="AH65" s="134"/>
      <c r="AI65" s="134"/>
      <c r="AJ65" s="134"/>
      <c r="AK65" s="134"/>
      <c r="AL65" s="202"/>
    </row>
    <row r="66" spans="1:38" ht="27.75" customHeight="1" hidden="1">
      <c r="A66" s="128">
        <v>51</v>
      </c>
      <c r="B66" s="149" t="s">
        <v>68</v>
      </c>
      <c r="C66" s="195">
        <f>SUM(M66,R66,W66,AB66,AG66,AL66)</f>
        <v>0</v>
      </c>
      <c r="D66" s="55"/>
      <c r="E66" s="28">
        <f>F66+G66+H66</f>
        <v>0</v>
      </c>
      <c r="F66" s="55">
        <f t="shared" si="25"/>
        <v>0</v>
      </c>
      <c r="G66" s="29">
        <f t="shared" si="25"/>
        <v>0</v>
      </c>
      <c r="H66" s="29">
        <f t="shared" si="25"/>
        <v>0</v>
      </c>
      <c r="I66" s="134"/>
      <c r="J66" s="134"/>
      <c r="K66" s="134"/>
      <c r="L66" s="134"/>
      <c r="M66" s="192"/>
      <c r="N66" s="134"/>
      <c r="O66" s="134"/>
      <c r="P66" s="134"/>
      <c r="Q66" s="134"/>
      <c r="R66" s="193"/>
      <c r="S66" s="200"/>
      <c r="T66" s="200"/>
      <c r="U66" s="200"/>
      <c r="V66" s="200"/>
      <c r="W66" s="192"/>
      <c r="X66" s="134"/>
      <c r="Y66" s="134"/>
      <c r="Z66" s="134"/>
      <c r="AA66" s="134"/>
      <c r="AB66" s="232"/>
      <c r="AC66" s="134"/>
      <c r="AD66" s="134"/>
      <c r="AE66" s="134"/>
      <c r="AF66" s="134"/>
      <c r="AG66" s="192"/>
      <c r="AH66" s="134"/>
      <c r="AI66" s="134"/>
      <c r="AJ66" s="134"/>
      <c r="AK66" s="134"/>
      <c r="AL66" s="202"/>
    </row>
    <row r="67" spans="1:38" ht="27.75" customHeight="1" hidden="1">
      <c r="A67" s="128">
        <v>52</v>
      </c>
      <c r="B67" s="149" t="s">
        <v>69</v>
      </c>
      <c r="C67" s="195">
        <f>SUM(M67,R67,W67,AB67,AG67,AL67)</f>
        <v>0</v>
      </c>
      <c r="D67" s="55"/>
      <c r="E67" s="28">
        <f>F67+G67+H67</f>
        <v>0</v>
      </c>
      <c r="F67" s="55">
        <f t="shared" si="25"/>
        <v>0</v>
      </c>
      <c r="G67" s="29">
        <f t="shared" si="25"/>
        <v>0</v>
      </c>
      <c r="H67" s="29">
        <f t="shared" si="25"/>
        <v>0</v>
      </c>
      <c r="I67" s="134"/>
      <c r="J67" s="134"/>
      <c r="K67" s="134"/>
      <c r="L67" s="134"/>
      <c r="M67" s="192"/>
      <c r="N67" s="134"/>
      <c r="O67" s="134"/>
      <c r="P67" s="134"/>
      <c r="Q67" s="134"/>
      <c r="R67" s="193"/>
      <c r="S67" s="200"/>
      <c r="T67" s="200"/>
      <c r="U67" s="200"/>
      <c r="V67" s="200"/>
      <c r="W67" s="192"/>
      <c r="X67" s="134"/>
      <c r="Y67" s="134"/>
      <c r="Z67" s="134"/>
      <c r="AA67" s="134"/>
      <c r="AB67" s="232"/>
      <c r="AC67" s="134"/>
      <c r="AD67" s="134"/>
      <c r="AE67" s="134"/>
      <c r="AF67" s="134"/>
      <c r="AG67" s="192"/>
      <c r="AH67" s="134"/>
      <c r="AI67" s="134"/>
      <c r="AJ67" s="134"/>
      <c r="AK67" s="134"/>
      <c r="AL67" s="202"/>
    </row>
    <row r="68" spans="1:38" ht="27.75" customHeight="1" hidden="1">
      <c r="A68" s="128">
        <v>53</v>
      </c>
      <c r="B68" s="149" t="s">
        <v>70</v>
      </c>
      <c r="C68" s="195">
        <f>SUM(M68,R68,W68,AB68,AG68,AL68)</f>
        <v>0</v>
      </c>
      <c r="D68" s="55"/>
      <c r="E68" s="28">
        <f>F68+G68+H68</f>
        <v>0</v>
      </c>
      <c r="F68" s="55">
        <f t="shared" si="25"/>
        <v>0</v>
      </c>
      <c r="G68" s="29">
        <f t="shared" si="25"/>
        <v>0</v>
      </c>
      <c r="H68" s="29">
        <f t="shared" si="25"/>
        <v>0</v>
      </c>
      <c r="I68" s="134"/>
      <c r="J68" s="134"/>
      <c r="K68" s="134"/>
      <c r="L68" s="134"/>
      <c r="M68" s="192"/>
      <c r="N68" s="134"/>
      <c r="O68" s="134"/>
      <c r="P68" s="134"/>
      <c r="Q68" s="134"/>
      <c r="R68" s="193"/>
      <c r="S68" s="200"/>
      <c r="T68" s="200"/>
      <c r="U68" s="200"/>
      <c r="V68" s="200"/>
      <c r="W68" s="192"/>
      <c r="X68" s="134"/>
      <c r="Y68" s="134"/>
      <c r="Z68" s="134"/>
      <c r="AA68" s="134"/>
      <c r="AB68" s="232"/>
      <c r="AC68" s="134"/>
      <c r="AD68" s="134"/>
      <c r="AE68" s="134"/>
      <c r="AF68" s="134"/>
      <c r="AG68" s="192"/>
      <c r="AH68" s="134"/>
      <c r="AI68" s="134"/>
      <c r="AJ68" s="134"/>
      <c r="AK68" s="134"/>
      <c r="AL68" s="202"/>
    </row>
    <row r="69" spans="1:38" ht="15" customHeight="1" thickBot="1">
      <c r="A69" s="88"/>
      <c r="B69" s="32" t="s">
        <v>75</v>
      </c>
      <c r="C69" s="8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56"/>
    </row>
    <row r="70" spans="1:38" ht="23.25" customHeight="1" thickBot="1">
      <c r="A70" s="91"/>
      <c r="B70" s="33"/>
      <c r="C70" s="27">
        <f>SUM(C9+C16+C35+C51+C52+C63+C64)</f>
        <v>185</v>
      </c>
      <c r="D70" s="27">
        <f>SUM(D9+D16+D35+D51+D52+D63+D64)</f>
        <v>15</v>
      </c>
      <c r="E70" s="164">
        <f>(E9+E16+E35+E51+E52+E63+E64)</f>
        <v>2145</v>
      </c>
      <c r="F70" s="27">
        <f>SUM(F9+F16+F35+F51+F52+F63+F64)</f>
        <v>502.5</v>
      </c>
      <c r="G70" s="27">
        <f>SUM(G9+G16+G35+G51+G52+G63+G64)</f>
        <v>960</v>
      </c>
      <c r="H70" s="27">
        <f>SUM(H9+H16+H35+H51+H52+H63+H64)</f>
        <v>682.5</v>
      </c>
      <c r="I70" s="35">
        <f>SUM(I10:I68)</f>
        <v>11</v>
      </c>
      <c r="J70" s="36">
        <f>SUM(J10:J68)</f>
        <v>13.5</v>
      </c>
      <c r="K70" s="36">
        <f>SUM(K10:K68)</f>
        <v>6</v>
      </c>
      <c r="L70" s="36">
        <f>SUM(L17:L68)</f>
        <v>0</v>
      </c>
      <c r="M70" s="194">
        <f>SUM(M10:M68)</f>
        <v>31.5</v>
      </c>
      <c r="N70" s="35">
        <f>SUM(N10:N68)</f>
        <v>10.6</v>
      </c>
      <c r="O70" s="36">
        <f>SUM(O10:O68)</f>
        <v>12</v>
      </c>
      <c r="P70" s="36">
        <f>SUM(P10:P68)</f>
        <v>6.4</v>
      </c>
      <c r="Q70" s="36">
        <f>SUM(Q17:Q68)</f>
        <v>0</v>
      </c>
      <c r="R70" s="194">
        <f>SUM(R10:R68)</f>
        <v>31.5</v>
      </c>
      <c r="S70" s="35">
        <f>SUM(S10:S68)</f>
        <v>6.3</v>
      </c>
      <c r="T70" s="36">
        <f>SUM(T10:T68)</f>
        <v>14</v>
      </c>
      <c r="U70" s="36">
        <f>SUM(U10:U68)</f>
        <v>5.7</v>
      </c>
      <c r="V70" s="36">
        <f>SUM(V17:V68)</f>
        <v>0</v>
      </c>
      <c r="W70" s="194">
        <f>SUM(W10:W68)</f>
        <v>30.5</v>
      </c>
      <c r="X70" s="35">
        <f>SUM(X10:X68)</f>
        <v>2.3</v>
      </c>
      <c r="Y70" s="36">
        <f>SUM(Y10:Y68)</f>
        <v>9</v>
      </c>
      <c r="Z70" s="36">
        <f>SUM(Z10:Z68)</f>
        <v>10.7</v>
      </c>
      <c r="AA70" s="36">
        <f>SUM(AA17:AA68)</f>
        <v>0</v>
      </c>
      <c r="AB70" s="194">
        <f>SUM(AB10:AB68)</f>
        <v>31.5</v>
      </c>
      <c r="AC70" s="35">
        <f>SUM(AC10:AC68)</f>
        <v>2.3</v>
      </c>
      <c r="AD70" s="36">
        <f>SUM(AD10:AD68)</f>
        <v>9.5</v>
      </c>
      <c r="AE70" s="36">
        <f>SUM(AE10:AE68)</f>
        <v>8.7</v>
      </c>
      <c r="AF70" s="36">
        <f>SUM(AF17:AF68)</f>
        <v>0</v>
      </c>
      <c r="AG70" s="194">
        <f>SUM(AG10:AG68)</f>
        <v>30</v>
      </c>
      <c r="AH70" s="35">
        <f>SUM(AH10:AH68)</f>
        <v>1</v>
      </c>
      <c r="AI70" s="36">
        <f>SUM(AI10:AI68)</f>
        <v>6</v>
      </c>
      <c r="AJ70" s="36">
        <f>SUM(AJ10:AJ68)</f>
        <v>8</v>
      </c>
      <c r="AK70" s="36">
        <f>SUM(AK17:AK68)</f>
        <v>0</v>
      </c>
      <c r="AL70" s="251">
        <f>SUM(AL10:AL68)</f>
        <v>30</v>
      </c>
    </row>
    <row r="71" spans="1:38" ht="17.25" customHeight="1" thickBot="1">
      <c r="A71" s="108"/>
      <c r="B71" s="37" t="s">
        <v>24</v>
      </c>
      <c r="C71" s="37"/>
      <c r="D71" s="38"/>
      <c r="E71" s="39"/>
      <c r="F71" s="38">
        <f>SUM(F70+G70+H70)</f>
        <v>2145</v>
      </c>
      <c r="G71" s="38"/>
      <c r="H71" s="40"/>
      <c r="I71" s="53"/>
      <c r="J71" s="42"/>
      <c r="K71" s="43">
        <f>SUM(I70:L70)</f>
        <v>30.5</v>
      </c>
      <c r="L71" s="42"/>
      <c r="M71" s="47"/>
      <c r="N71" s="41"/>
      <c r="O71" s="41"/>
      <c r="P71" s="54">
        <f>SUM(N70:Q70)</f>
        <v>29</v>
      </c>
      <c r="Q71" s="42"/>
      <c r="R71" s="50"/>
      <c r="S71" s="41"/>
      <c r="T71" s="42"/>
      <c r="U71" s="43">
        <f>SUM(S70:V70)</f>
        <v>26</v>
      </c>
      <c r="V71" s="42"/>
      <c r="W71" s="44"/>
      <c r="X71" s="45"/>
      <c r="Y71" s="42"/>
      <c r="Z71" s="43">
        <f>SUM(X70:AA70)</f>
        <v>22</v>
      </c>
      <c r="AA71" s="42"/>
      <c r="AB71" s="46"/>
      <c r="AC71" s="45"/>
      <c r="AD71" s="42"/>
      <c r="AE71" s="43">
        <f>SUM(AC70:AF70)</f>
        <v>20.5</v>
      </c>
      <c r="AF71" s="42"/>
      <c r="AG71" s="47"/>
      <c r="AH71" s="41"/>
      <c r="AI71" s="48"/>
      <c r="AJ71" s="49">
        <f>SUM(AH70:AK70)</f>
        <v>15</v>
      </c>
      <c r="AK71" s="42"/>
      <c r="AL71" s="50"/>
    </row>
    <row r="72" spans="1:38" ht="18" customHeight="1" thickTop="1">
      <c r="A72" s="109"/>
      <c r="B72" s="51"/>
      <c r="C72" s="14"/>
      <c r="D72" s="57"/>
      <c r="E72" s="58"/>
      <c r="F72" s="5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96" t="s">
        <v>95</v>
      </c>
      <c r="T72" s="97"/>
      <c r="U72" s="97"/>
      <c r="V72" s="97"/>
      <c r="W72" s="97"/>
      <c r="X72" s="97"/>
      <c r="Y72" s="98"/>
      <c r="Z72" s="60" t="s">
        <v>48</v>
      </c>
      <c r="AA72" s="61"/>
      <c r="AB72" s="61"/>
      <c r="AC72" s="61"/>
      <c r="AD72" s="61"/>
      <c r="AE72" s="61"/>
      <c r="AF72" s="62"/>
      <c r="AG72" s="61"/>
      <c r="AH72" s="62"/>
      <c r="AI72" s="64"/>
      <c r="AJ72" s="62"/>
      <c r="AK72" s="62"/>
      <c r="AL72" s="65"/>
    </row>
    <row r="73" spans="1:38" ht="19.5" customHeight="1" thickBot="1">
      <c r="A73" s="106"/>
      <c r="B73" s="51"/>
      <c r="C73" s="14"/>
      <c r="D73" s="66"/>
      <c r="E73" s="67"/>
      <c r="F73" s="68"/>
      <c r="G73" s="69"/>
      <c r="H73" s="67"/>
      <c r="I73" s="67"/>
      <c r="J73" s="70"/>
      <c r="K73" s="71"/>
      <c r="L73" s="72"/>
      <c r="M73" s="72"/>
      <c r="N73" s="72"/>
      <c r="O73" s="72"/>
      <c r="P73" s="72"/>
      <c r="Q73" s="72"/>
      <c r="R73" s="72"/>
      <c r="S73" s="99"/>
      <c r="T73" s="75"/>
      <c r="U73" s="75"/>
      <c r="V73" s="75"/>
      <c r="W73" s="75"/>
      <c r="X73" s="61"/>
      <c r="Y73" s="63"/>
      <c r="Z73" s="60"/>
      <c r="AA73" s="61"/>
      <c r="AB73" s="61"/>
      <c r="AC73" s="61"/>
      <c r="AD73" s="61"/>
      <c r="AE73" s="61"/>
      <c r="AF73" s="61"/>
      <c r="AG73" s="61"/>
      <c r="AH73" s="62"/>
      <c r="AI73" s="62"/>
      <c r="AJ73" s="62"/>
      <c r="AK73" s="62"/>
      <c r="AL73" s="65"/>
    </row>
    <row r="74" spans="1:38" ht="17.25" customHeight="1">
      <c r="A74" s="106"/>
      <c r="B74" s="51"/>
      <c r="C74" s="14"/>
      <c r="D74" s="142"/>
      <c r="E74" s="73"/>
      <c r="F74" s="143"/>
      <c r="G74" s="144"/>
      <c r="H74" s="73"/>
      <c r="I74" s="73"/>
      <c r="J74" s="64"/>
      <c r="K74" s="144"/>
      <c r="L74" s="73"/>
      <c r="M74" s="73"/>
      <c r="N74" s="73"/>
      <c r="O74" s="73"/>
      <c r="P74" s="73"/>
      <c r="Q74" s="73"/>
      <c r="R74" s="150"/>
      <c r="S74" s="74"/>
      <c r="T74" s="75"/>
      <c r="U74" s="75"/>
      <c r="V74" s="75"/>
      <c r="W74" s="75"/>
      <c r="X74" s="61"/>
      <c r="Y74" s="63"/>
      <c r="Z74" s="60" t="s">
        <v>96</v>
      </c>
      <c r="AA74" s="61"/>
      <c r="AB74" s="61"/>
      <c r="AC74" s="61"/>
      <c r="AD74" s="61"/>
      <c r="AE74" s="61"/>
      <c r="AF74" s="61"/>
      <c r="AG74" s="61"/>
      <c r="AH74" s="62"/>
      <c r="AI74" s="62"/>
      <c r="AJ74" s="62"/>
      <c r="AK74" s="62"/>
      <c r="AL74" s="65"/>
    </row>
    <row r="75" spans="1:38" ht="17.25" customHeight="1">
      <c r="A75" s="106"/>
      <c r="B75" s="51"/>
      <c r="C75" s="14"/>
      <c r="D75" s="142"/>
      <c r="E75" s="77"/>
      <c r="F75" s="143"/>
      <c r="G75" s="144"/>
      <c r="H75" s="77"/>
      <c r="I75" s="77"/>
      <c r="J75" s="145"/>
      <c r="K75" s="144"/>
      <c r="L75" s="77"/>
      <c r="M75" s="77"/>
      <c r="N75" s="77"/>
      <c r="O75" s="77"/>
      <c r="P75" s="77"/>
      <c r="Q75" s="77"/>
      <c r="R75" s="151"/>
      <c r="S75" s="100"/>
      <c r="T75" s="101"/>
      <c r="U75" s="101"/>
      <c r="V75" s="101"/>
      <c r="W75" s="101"/>
      <c r="X75" s="58"/>
      <c r="Y75" s="102"/>
      <c r="Z75" s="60"/>
      <c r="AA75" s="61"/>
      <c r="AB75" s="61"/>
      <c r="AC75" s="61"/>
      <c r="AD75" s="61"/>
      <c r="AE75" s="61"/>
      <c r="AF75" s="61"/>
      <c r="AG75" s="61"/>
      <c r="AH75" s="62"/>
      <c r="AI75" s="62"/>
      <c r="AJ75" s="62"/>
      <c r="AK75" s="62"/>
      <c r="AL75" s="65"/>
    </row>
    <row r="76" spans="1:38" ht="18.75" customHeight="1">
      <c r="A76" s="110"/>
      <c r="B76" s="51"/>
      <c r="C76" s="14"/>
      <c r="D76" s="76"/>
      <c r="E76" s="77"/>
      <c r="F76" s="143"/>
      <c r="G76" s="144"/>
      <c r="H76" s="77"/>
      <c r="I76" s="77"/>
      <c r="J76" s="145"/>
      <c r="K76" s="144"/>
      <c r="L76" s="77"/>
      <c r="M76" s="77"/>
      <c r="N76" s="77"/>
      <c r="O76" s="77"/>
      <c r="P76" s="77"/>
      <c r="Q76" s="77"/>
      <c r="R76" s="77"/>
      <c r="S76" s="76" t="s">
        <v>91</v>
      </c>
      <c r="T76" s="77"/>
      <c r="U76" s="77"/>
      <c r="V76" s="77"/>
      <c r="W76" s="77"/>
      <c r="X76" s="77"/>
      <c r="Y76" s="78"/>
      <c r="Z76" s="76"/>
      <c r="AA76" s="77"/>
      <c r="AB76" s="77"/>
      <c r="AC76" s="77"/>
      <c r="AD76" s="77"/>
      <c r="AE76" s="77"/>
      <c r="AF76" s="77"/>
      <c r="AG76" s="77"/>
      <c r="AH76" s="73"/>
      <c r="AI76" s="73"/>
      <c r="AJ76" s="73"/>
      <c r="AK76" s="73"/>
      <c r="AL76" s="79"/>
    </row>
    <row r="77" spans="1:38" ht="18.75" customHeight="1">
      <c r="A77" s="110"/>
      <c r="B77" s="51"/>
      <c r="C77" s="14"/>
      <c r="D77" s="76"/>
      <c r="E77" s="77"/>
      <c r="F77" s="145"/>
      <c r="G77" s="144"/>
      <c r="H77" s="77"/>
      <c r="I77" s="77"/>
      <c r="J77" s="145"/>
      <c r="K77" s="144"/>
      <c r="L77" s="77"/>
      <c r="M77" s="77"/>
      <c r="N77" s="77"/>
      <c r="O77" s="77"/>
      <c r="P77" s="77"/>
      <c r="Q77" s="77"/>
      <c r="R77" s="77"/>
      <c r="S77" s="76"/>
      <c r="T77" s="77"/>
      <c r="U77" s="77"/>
      <c r="V77" s="77"/>
      <c r="W77" s="77"/>
      <c r="X77" s="77"/>
      <c r="Y77" s="78"/>
      <c r="Z77" s="76"/>
      <c r="AA77" s="77"/>
      <c r="AB77" s="77"/>
      <c r="AC77" s="77"/>
      <c r="AD77" s="77"/>
      <c r="AE77" s="77"/>
      <c r="AF77" s="77"/>
      <c r="AG77" s="77"/>
      <c r="AH77" s="73"/>
      <c r="AI77" s="73"/>
      <c r="AJ77" s="73"/>
      <c r="AK77" s="73"/>
      <c r="AL77" s="79"/>
    </row>
    <row r="78" spans="1:38" ht="18.75" customHeight="1" thickBot="1">
      <c r="A78" s="111"/>
      <c r="B78" s="52"/>
      <c r="C78" s="87"/>
      <c r="D78" s="80"/>
      <c r="E78" s="81"/>
      <c r="F78" s="146"/>
      <c r="G78" s="81"/>
      <c r="H78" s="81"/>
      <c r="I78" s="81"/>
      <c r="J78" s="147"/>
      <c r="K78" s="148"/>
      <c r="L78" s="81"/>
      <c r="M78" s="81"/>
      <c r="N78" s="81"/>
      <c r="O78" s="81"/>
      <c r="P78" s="81"/>
      <c r="Q78" s="81"/>
      <c r="R78" s="81"/>
      <c r="S78" s="80"/>
      <c r="T78" s="81"/>
      <c r="U78" s="81"/>
      <c r="V78" s="81"/>
      <c r="W78" s="81"/>
      <c r="X78" s="81"/>
      <c r="Y78" s="82"/>
      <c r="Z78" s="80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3"/>
    </row>
    <row r="79" ht="27.75" customHeight="1" thickTop="1">
      <c r="A79" s="112"/>
    </row>
    <row r="80" spans="1:38" ht="27.75" customHeight="1">
      <c r="A80" s="112"/>
      <c r="B80" s="93"/>
      <c r="C80" s="94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</row>
    <row r="81" spans="1:38" ht="27.75" customHeight="1">
      <c r="A81" s="113"/>
      <c r="B81" s="93"/>
      <c r="C81" s="94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</row>
    <row r="82" spans="1:38" ht="27.75" customHeight="1">
      <c r="A82" s="113"/>
      <c r="B82" s="93"/>
      <c r="C82" s="94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ht="27.75" customHeight="1">
      <c r="A83" s="113"/>
      <c r="B83" s="93"/>
      <c r="C83" s="94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1:38" ht="12.75">
      <c r="A84" s="113"/>
      <c r="B84" s="93"/>
      <c r="C84" s="94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</row>
    <row r="85" spans="1:38" ht="12.75">
      <c r="A85" s="113"/>
      <c r="B85" s="93"/>
      <c r="C85" s="94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</row>
    <row r="86" spans="1:38" ht="12.75">
      <c r="A86" s="113"/>
      <c r="B86" s="93"/>
      <c r="C86" s="94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</row>
    <row r="87" spans="1:38" ht="12.75">
      <c r="A87" s="113"/>
      <c r="B87" s="93"/>
      <c r="C87" s="94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</row>
    <row r="88" spans="1:38" ht="12.75">
      <c r="A88" s="113"/>
      <c r="B88" s="93"/>
      <c r="C88" s="94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</row>
    <row r="89" spans="1:38" ht="12.75">
      <c r="A89" s="113"/>
      <c r="B89" s="93"/>
      <c r="C89" s="94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</row>
    <row r="90" spans="1:38" ht="12.75">
      <c r="A90" s="113"/>
      <c r="B90" s="93"/>
      <c r="C90" s="94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</row>
    <row r="91" spans="1:38" ht="12.75">
      <c r="A91" s="113"/>
      <c r="B91" s="93"/>
      <c r="C91" s="94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</row>
    <row r="92" spans="1:38" ht="12.75">
      <c r="A92" s="113"/>
      <c r="B92" s="93"/>
      <c r="C92" s="94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</row>
    <row r="93" spans="1:38" ht="12.75">
      <c r="A93" s="113"/>
      <c r="B93" s="93"/>
      <c r="C93" s="94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</row>
    <row r="94" spans="1:38" ht="12.75">
      <c r="A94" s="113"/>
      <c r="B94" s="93"/>
      <c r="C94" s="94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</row>
    <row r="95" spans="1:38" ht="12.75">
      <c r="A95" s="113"/>
      <c r="B95" s="93"/>
      <c r="C95" s="94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</row>
    <row r="96" spans="1:38" ht="12.75">
      <c r="A96" s="113"/>
      <c r="B96" s="93"/>
      <c r="C96" s="94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</row>
    <row r="97" spans="1:38" ht="12.75">
      <c r="A97" s="113"/>
      <c r="B97" s="93"/>
      <c r="C97" s="94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</row>
    <row r="98" spans="1:38" ht="12.75">
      <c r="A98" s="113"/>
      <c r="B98" s="93"/>
      <c r="C98" s="94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</row>
    <row r="99" spans="1:38" ht="12.75">
      <c r="A99" s="113"/>
      <c r="B99" s="93"/>
      <c r="C99" s="94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</row>
    <row r="100" spans="1:38" ht="12.75">
      <c r="A100" s="113"/>
      <c r="B100" s="93"/>
      <c r="C100" s="94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ht="12.75">
      <c r="A101" s="113"/>
      <c r="B101" s="93"/>
      <c r="C101" s="94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</row>
    <row r="102" spans="1:38" ht="12.75">
      <c r="A102" s="113"/>
      <c r="B102" s="93"/>
      <c r="C102" s="94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</row>
    <row r="103" spans="1:38" ht="12.75">
      <c r="A103" s="113"/>
      <c r="B103" s="93"/>
      <c r="C103" s="94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</row>
    <row r="104" spans="1:38" ht="12.75">
      <c r="A104" s="113"/>
      <c r="B104" s="93"/>
      <c r="C104" s="94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</row>
    <row r="105" spans="1:38" ht="15.75">
      <c r="A105" s="113"/>
      <c r="B105" s="93"/>
      <c r="C105" s="94"/>
      <c r="D105" s="152"/>
      <c r="E105" s="15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</row>
    <row r="106" spans="1:38" ht="15.75">
      <c r="A106" s="113"/>
      <c r="B106" s="93"/>
      <c r="C106" s="94"/>
      <c r="D106" s="152"/>
      <c r="E106" s="15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</row>
    <row r="107" spans="1:38" ht="12.75">
      <c r="A107" s="113"/>
      <c r="B107" s="93"/>
      <c r="C107" s="94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</row>
    <row r="108" spans="1:38" ht="12.75">
      <c r="A108" s="113"/>
      <c r="B108" s="93"/>
      <c r="C108" s="94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</row>
    <row r="109" spans="1:38" ht="12.75">
      <c r="A109" s="113"/>
      <c r="B109" s="93"/>
      <c r="C109" s="94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</row>
    <row r="110" spans="1:38" ht="12.75">
      <c r="A110" s="113"/>
      <c r="B110" s="93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</row>
    <row r="111" spans="1:38" ht="12.75">
      <c r="A111" s="113"/>
      <c r="B111" s="93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</row>
    <row r="112" spans="1:38" ht="12.75">
      <c r="A112" s="113"/>
      <c r="B112" s="93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</row>
    <row r="113" spans="1:38" ht="12.75">
      <c r="A113" s="113"/>
      <c r="B113" s="93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</row>
    <row r="114" spans="1:38" ht="12.75">
      <c r="A114" s="113"/>
      <c r="B114" s="93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</row>
    <row r="115" spans="1:38" ht="12.75">
      <c r="A115" s="113"/>
      <c r="B115" s="93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</row>
    <row r="116" spans="1:38" ht="12.75">
      <c r="A116" s="113"/>
      <c r="B116" s="93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</row>
    <row r="117" spans="1:38" ht="12.75">
      <c r="A117" s="113"/>
      <c r="B117" s="93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</row>
    <row r="118" spans="1:38" ht="12.75">
      <c r="A118" s="113"/>
      <c r="B118" s="93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</row>
    <row r="119" spans="1:38" ht="15.75">
      <c r="A119" s="113"/>
      <c r="B119" s="93"/>
      <c r="C119" s="154"/>
      <c r="D119" s="153"/>
      <c r="E119" s="155"/>
      <c r="F119" s="155"/>
      <c r="G119" s="155"/>
      <c r="H119" s="155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</row>
    <row r="120" spans="1:38" ht="15.75">
      <c r="A120" s="113"/>
      <c r="B120" s="93"/>
      <c r="C120" s="154"/>
      <c r="D120" s="153"/>
      <c r="E120" s="155"/>
      <c r="F120" s="155"/>
      <c r="G120" s="155"/>
      <c r="H120" s="155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</row>
    <row r="121" spans="1:38" ht="12.75">
      <c r="A121" s="113"/>
      <c r="B121" s="93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</row>
    <row r="122" spans="1:38" ht="12.75">
      <c r="A122" s="113"/>
      <c r="B122" s="93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</row>
    <row r="123" spans="1:38" ht="12.75">
      <c r="A123" s="113"/>
      <c r="B123" s="93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</row>
    <row r="124" spans="1:38" ht="12.75">
      <c r="A124" s="113"/>
      <c r="B124" s="93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</row>
    <row r="125" spans="1:38" ht="12.75">
      <c r="A125" s="113"/>
      <c r="B125" s="93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</row>
    <row r="126" spans="1:38" ht="12.75">
      <c r="A126" s="113"/>
      <c r="B126" s="93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</row>
    <row r="127" spans="1:38" ht="12.75">
      <c r="A127" s="113"/>
      <c r="B127" s="93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</row>
    <row r="128" spans="1:38" ht="12.75">
      <c r="A128" s="113"/>
      <c r="B128" s="93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</row>
    <row r="129" spans="1:38" ht="12.75">
      <c r="A129" s="113"/>
      <c r="B129" s="93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</row>
    <row r="130" spans="1:38" ht="12.75">
      <c r="A130" s="113"/>
      <c r="B130" s="93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</row>
    <row r="131" spans="1:38" ht="12.75">
      <c r="A131" s="113"/>
      <c r="B131" s="93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</row>
    <row r="132" spans="1:38" ht="12.75">
      <c r="A132" s="113"/>
      <c r="B132" s="93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</row>
    <row r="133" spans="1:38" ht="12.75">
      <c r="A133" s="113"/>
      <c r="B133" s="93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</row>
    <row r="134" spans="1:38" ht="12.75">
      <c r="A134" s="113"/>
      <c r="B134" s="93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</row>
    <row r="135" spans="1:38" ht="12.75">
      <c r="A135" s="113"/>
      <c r="B135" s="93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</row>
    <row r="136" spans="1:38" ht="12.75">
      <c r="A136" s="113"/>
      <c r="B136" s="93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</row>
    <row r="137" spans="1:38" ht="12.75">
      <c r="A137" s="113"/>
      <c r="B137" s="93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</row>
    <row r="138" spans="1:38" ht="12.75">
      <c r="A138" s="113"/>
      <c r="B138" s="93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</row>
    <row r="139" spans="1:38" ht="12.75">
      <c r="A139" s="113"/>
      <c r="B139" s="93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</row>
    <row r="140" spans="1:38" ht="12.75">
      <c r="A140" s="113"/>
      <c r="B140" s="93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</row>
    <row r="141" spans="1:38" ht="12.75">
      <c r="A141" s="113"/>
      <c r="B141" s="93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</row>
    <row r="142" spans="1:38" ht="12.75">
      <c r="A142" s="113"/>
      <c r="B142" s="93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</row>
    <row r="143" spans="1:38" ht="12.75">
      <c r="A143" s="113"/>
      <c r="B143" s="93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</row>
    <row r="144" spans="1:38" ht="12.75">
      <c r="A144" s="113"/>
      <c r="B144" s="93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</row>
    <row r="145" spans="1:38" ht="12.75">
      <c r="A145" s="113"/>
      <c r="B145" s="93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</row>
    <row r="146" spans="1:38" ht="12.75">
      <c r="A146" s="113"/>
      <c r="B146" s="93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</row>
    <row r="147" spans="1:38" ht="12.75">
      <c r="A147" s="113"/>
      <c r="B147" s="93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</row>
    <row r="148" spans="1:38" ht="12.75">
      <c r="A148" s="113"/>
      <c r="B148" s="93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</row>
    <row r="149" spans="1:38" ht="12.75">
      <c r="A149" s="113"/>
      <c r="B149" s="93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</row>
    <row r="150" spans="1:38" ht="12.75">
      <c r="A150" s="113"/>
      <c r="B150" s="93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</row>
    <row r="151" spans="1:38" ht="12.75">
      <c r="A151" s="113"/>
      <c r="B151" s="93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</row>
    <row r="152" spans="1:38" ht="12.75">
      <c r="A152" s="113"/>
      <c r="B152" s="93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</row>
    <row r="153" spans="1:38" ht="12.75">
      <c r="A153" s="113"/>
      <c r="B153" s="93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</row>
    <row r="154" spans="1:38" ht="12.75">
      <c r="A154" s="113"/>
      <c r="B154" s="93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</row>
    <row r="155" spans="1:38" ht="12.75">
      <c r="A155" s="113"/>
      <c r="B155" s="93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</row>
    <row r="156" spans="1:38" ht="12.75">
      <c r="A156" s="113"/>
      <c r="B156" s="93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</row>
    <row r="157" spans="1:38" ht="12.75">
      <c r="A157" s="113"/>
      <c r="B157" s="93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</row>
    <row r="158" spans="1:38" ht="12.75">
      <c r="A158" s="113"/>
      <c r="B158" s="93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</row>
    <row r="159" spans="1:38" ht="12.75">
      <c r="A159" s="113"/>
      <c r="B159" s="93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</row>
    <row r="160" spans="1:38" ht="12.75">
      <c r="A160" s="113"/>
      <c r="B160" s="93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</row>
    <row r="161" spans="1:38" ht="12.75">
      <c r="A161" s="113"/>
      <c r="B161" s="93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</row>
    <row r="162" spans="1:38" ht="12.75">
      <c r="A162" s="113"/>
      <c r="B162" s="93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</row>
    <row r="163" spans="1:38" ht="12.75">
      <c r="A163" s="113"/>
      <c r="B163" s="93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</row>
  </sheetData>
  <sheetProtection/>
  <mergeCells count="3">
    <mergeCell ref="I7:M7"/>
    <mergeCell ref="C6:C8"/>
    <mergeCell ref="D6:D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2019-09-18T10:50:06Z</cp:lastPrinted>
  <dcterms:created xsi:type="dcterms:W3CDTF">2007-06-06T11:55:24Z</dcterms:created>
  <dcterms:modified xsi:type="dcterms:W3CDTF">2022-11-04T13:58:38Z</dcterms:modified>
  <cp:category/>
  <cp:version/>
  <cp:contentType/>
  <cp:contentStatus/>
</cp:coreProperties>
</file>